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825" windowWidth="17400" windowHeight="13080" activeTab="0"/>
  </bookViews>
  <sheets>
    <sheet name="SDO Power Overview" sheetId="1" r:id="rId1"/>
    <sheet name="SDO Power" sheetId="2" r:id="rId2"/>
  </sheets>
  <definedNames/>
  <calcPr fullCalcOnLoad="1"/>
</workbook>
</file>

<file path=xl/sharedStrings.xml><?xml version="1.0" encoding="utf-8"?>
<sst xmlns="http://schemas.openxmlformats.org/spreadsheetml/2006/main" count="128" uniqueCount="90">
  <si>
    <t>S/A Deployment Mechanism</t>
  </si>
  <si>
    <t>HGA Deployment Mechanism</t>
  </si>
  <si>
    <t>Ka Antenna, feed,</t>
  </si>
  <si>
    <t>Ka band Power Amp</t>
  </si>
  <si>
    <t>Ka band Modulators</t>
  </si>
  <si>
    <t>S band Transmitters</t>
  </si>
  <si>
    <t>S band Receivers</t>
  </si>
  <si>
    <t>Uplink/Downlink Comm Card (S)</t>
  </si>
  <si>
    <t>Switched Pwr Box1 &amp; Box2</t>
  </si>
  <si>
    <t>Reaction Wheels</t>
  </si>
  <si>
    <t>CSS</t>
  </si>
  <si>
    <t>APS Star Tracker</t>
  </si>
  <si>
    <t>Star Trackers</t>
  </si>
  <si>
    <t>IRU (Internally Redun't)</t>
  </si>
  <si>
    <t>Battery Loss (trickle charge)</t>
  </si>
  <si>
    <t>PSE (Internally Redundant)</t>
  </si>
  <si>
    <t>Components</t>
  </si>
  <si>
    <t>Subsystem</t>
  </si>
  <si>
    <t>Eclipse Mode</t>
  </si>
  <si>
    <t>Nominal Mode</t>
  </si>
  <si>
    <t>Launch Mode</t>
  </si>
  <si>
    <t>SHARPP</t>
  </si>
  <si>
    <t>EVE</t>
  </si>
  <si>
    <t>Added "Eclipse Mode" columns,  Changed</t>
  </si>
  <si>
    <t>Specifics for Instruments</t>
  </si>
  <si>
    <t>#</t>
  </si>
  <si>
    <t>W/unit</t>
  </si>
  <si>
    <t>Power (W)</t>
  </si>
  <si>
    <t>Add 25% more power on Instruments during eclipse</t>
  </si>
  <si>
    <t>Ka Antenna Feed has 0 Watts consumption</t>
  </si>
  <si>
    <t>Power</t>
  </si>
  <si>
    <t>ACS</t>
  </si>
  <si>
    <t>Propulsion</t>
  </si>
  <si>
    <t>C&amp;DH</t>
  </si>
  <si>
    <t>RF</t>
  </si>
  <si>
    <t>Mechanisms</t>
  </si>
  <si>
    <t>Thermal</t>
  </si>
  <si>
    <t>Instruments</t>
  </si>
  <si>
    <t>SDO Power by Subsystem</t>
  </si>
  <si>
    <t>Revision History</t>
  </si>
  <si>
    <t>Revision Date</t>
  </si>
  <si>
    <t>DKW</t>
  </si>
  <si>
    <t>Attitude Control Electronics:</t>
  </si>
  <si>
    <t>TOTALS</t>
  </si>
  <si>
    <t>HGA Gimbals &amp; Electronics</t>
  </si>
  <si>
    <t>HGA Heaters</t>
  </si>
  <si>
    <t>Added less detailed sheet</t>
  </si>
  <si>
    <t>Updated APS ST, SSPA, PSE and battery trickle charge numbers</t>
  </si>
  <si>
    <t>Update PSE power to reflect deployment, extra OM's</t>
  </si>
  <si>
    <t>Derived capability</t>
  </si>
  <si>
    <t>Battery capacity (A Hr)</t>
  </si>
  <si>
    <t>Bus voltage (V)</t>
  </si>
  <si>
    <t>Energy (W Hr)</t>
  </si>
  <si>
    <t>Added margin calculations</t>
  </si>
  <si>
    <t>Time in mode (minutes)</t>
  </si>
  <si>
    <t>Energy used (W Hr)</t>
  </si>
  <si>
    <t>Power Generation Margin (CBE method) (%)</t>
  </si>
  <si>
    <t>HMI</t>
  </si>
  <si>
    <t>Increase in power for SHARPP, HMI, Ka system</t>
  </si>
  <si>
    <t>Ka Comm card</t>
  </si>
  <si>
    <t>Solar array capacity, EOL (W) (per 3/5/03 D Keys, 1338 @ 60 C)</t>
  </si>
  <si>
    <t>Battery Recharge (post-eclipse, 5%)</t>
  </si>
  <si>
    <t>SCR</t>
  </si>
  <si>
    <t>Added allocations, considering revising thermal so that all numbers in one spot</t>
  </si>
  <si>
    <t>Usable battery</t>
  </si>
  <si>
    <t>Deepest Allowed Discharge</t>
  </si>
  <si>
    <t>Propulsion Heaters</t>
  </si>
  <si>
    <t>Spacecraft Heaters</t>
  </si>
  <si>
    <t>Optical Bench Heaters</t>
  </si>
  <si>
    <t>S/A Dampers</t>
  </si>
  <si>
    <t>HGA Dampers</t>
  </si>
  <si>
    <t>Pressure Tranducer</t>
  </si>
  <si>
    <t>490 N REM Injection Htr</t>
  </si>
  <si>
    <t>22 N REM Cat Bed Htr</t>
  </si>
  <si>
    <t>490 N REM Driver</t>
  </si>
  <si>
    <t>22 N REM Drivers</t>
  </si>
  <si>
    <t>Iso-valve Driver</t>
  </si>
  <si>
    <t>Orbit Injection Mode</t>
  </si>
  <si>
    <t>Current</t>
  </si>
  <si>
    <t>Allocation</t>
  </si>
  <si>
    <t>Power Generation Margin</t>
  </si>
  <si>
    <t>Normal</t>
  </si>
  <si>
    <t>Eclipse</t>
  </si>
  <si>
    <t>Launch</t>
  </si>
  <si>
    <t>Orbit</t>
  </si>
  <si>
    <t>Injection</t>
  </si>
  <si>
    <t>Allocation (W)</t>
  </si>
  <si>
    <t>Monthly Status</t>
  </si>
  <si>
    <t>Baseline</t>
  </si>
  <si>
    <t>Normal Mode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</si>
</sst>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left"/>
    </xf>
    <xf numFmtId="15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 applyProtection="1">
      <alignment horizontal="center"/>
      <protection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5" fontId="0" fillId="0" borderId="0" xfId="0" applyNumberFormat="1" applyFont="1" applyAlignment="1" applyProtection="1">
      <alignment horizontal="center"/>
      <protection/>
    </xf>
    <xf numFmtId="15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 vertical="center"/>
      <protection/>
    </xf>
    <xf numFmtId="17" fontId="1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Fill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left"/>
    </xf>
    <xf numFmtId="164" fontId="0" fillId="0" borderId="0" xfId="0" applyNumberFormat="1" applyFont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44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22.140625" style="6" customWidth="1"/>
    <col min="2" max="2" width="9.57421875" style="16" bestFit="1" customWidth="1"/>
    <col min="3" max="3" width="1.7109375" style="0" customWidth="1"/>
    <col min="4" max="4" width="13.8515625" style="16" bestFit="1" customWidth="1"/>
    <col min="5" max="5" width="1.7109375" style="0" customWidth="1"/>
    <col min="6" max="6" width="12.7109375" style="16" customWidth="1"/>
    <col min="7" max="7" width="1.7109375" style="0" customWidth="1"/>
    <col min="8" max="8" width="12.7109375" style="16" customWidth="1"/>
    <col min="9" max="9" width="1.7109375" style="0" customWidth="1"/>
    <col min="10" max="10" width="12.7109375" style="16" customWidth="1"/>
    <col min="11" max="11" width="1.7109375" style="0" customWidth="1"/>
    <col min="12" max="12" width="12.7109375" style="0" bestFit="1" customWidth="1"/>
  </cols>
  <sheetData>
    <row r="1" spans="1:8" ht="12.75">
      <c r="A1" s="7" t="s">
        <v>38</v>
      </c>
      <c r="B1" s="6"/>
      <c r="C1" s="16"/>
      <c r="D1" s="7"/>
      <c r="E1" s="6"/>
      <c r="H1" s="17"/>
    </row>
    <row r="2" spans="1:15" ht="12.75">
      <c r="A2" s="16"/>
      <c r="B2" s="6"/>
      <c r="C2" s="16"/>
      <c r="D2" s="8"/>
      <c r="F2" s="8"/>
      <c r="O2" s="25" t="s">
        <v>87</v>
      </c>
    </row>
    <row r="3" spans="1:17" ht="12.75">
      <c r="A3" s="8" t="s">
        <v>40</v>
      </c>
      <c r="B3" s="8">
        <v>37706</v>
      </c>
      <c r="L3" s="17" t="s">
        <v>84</v>
      </c>
      <c r="N3" s="26" t="s">
        <v>89</v>
      </c>
      <c r="Q3" s="6"/>
    </row>
    <row r="4" spans="1:21" ht="12.75">
      <c r="A4" s="16"/>
      <c r="B4" s="17" t="s">
        <v>41</v>
      </c>
      <c r="D4" s="17" t="s">
        <v>78</v>
      </c>
      <c r="F4" s="17" t="s">
        <v>81</v>
      </c>
      <c r="H4" s="17" t="s">
        <v>82</v>
      </c>
      <c r="J4" s="17" t="s">
        <v>83</v>
      </c>
      <c r="L4" s="17" t="s">
        <v>85</v>
      </c>
      <c r="N4" s="26" t="s">
        <v>62</v>
      </c>
      <c r="O4" s="16"/>
      <c r="P4" s="27"/>
      <c r="R4" s="3"/>
      <c r="U4" s="2"/>
    </row>
    <row r="5" spans="1:79" ht="12.75">
      <c r="A5" s="2" t="s">
        <v>17</v>
      </c>
      <c r="B5" s="3"/>
      <c r="C5" s="2"/>
      <c r="D5" s="2" t="s">
        <v>86</v>
      </c>
      <c r="E5" s="2"/>
      <c r="F5" s="2" t="s">
        <v>27</v>
      </c>
      <c r="G5" s="2"/>
      <c r="H5" s="2" t="s">
        <v>27</v>
      </c>
      <c r="J5" s="2" t="s">
        <v>27</v>
      </c>
      <c r="K5" s="2"/>
      <c r="L5" s="2" t="s">
        <v>27</v>
      </c>
      <c r="N5" s="28" t="s">
        <v>88</v>
      </c>
      <c r="O5" s="29">
        <v>37712</v>
      </c>
      <c r="P5" s="29">
        <v>37742</v>
      </c>
      <c r="Q5" s="29">
        <v>37773</v>
      </c>
      <c r="R5" s="29">
        <v>37803</v>
      </c>
      <c r="S5" s="29">
        <v>37834</v>
      </c>
      <c r="T5" s="29">
        <v>37865</v>
      </c>
      <c r="U5" s="29">
        <v>37895</v>
      </c>
      <c r="V5" s="29">
        <v>37926</v>
      </c>
      <c r="W5" s="29">
        <v>37956</v>
      </c>
      <c r="X5" s="29">
        <v>37987</v>
      </c>
      <c r="Y5" s="29">
        <v>38018</v>
      </c>
      <c r="Z5" s="29">
        <v>38047</v>
      </c>
      <c r="AA5" s="29">
        <v>38078</v>
      </c>
      <c r="AB5" s="29">
        <v>38108</v>
      </c>
      <c r="AC5" s="29">
        <v>38139</v>
      </c>
      <c r="AD5" s="29">
        <v>38169</v>
      </c>
      <c r="AE5" s="29">
        <v>38200</v>
      </c>
      <c r="AF5" s="29">
        <v>38231</v>
      </c>
      <c r="AG5" s="29">
        <v>38261</v>
      </c>
      <c r="AH5" s="29">
        <v>38292</v>
      </c>
      <c r="AI5" s="29">
        <v>38322</v>
      </c>
      <c r="AJ5" s="29">
        <v>38353</v>
      </c>
      <c r="AK5" s="29">
        <v>38384</v>
      </c>
      <c r="AL5" s="29">
        <v>38412</v>
      </c>
      <c r="AM5" s="29">
        <v>38443</v>
      </c>
      <c r="AN5" s="29">
        <v>38473</v>
      </c>
      <c r="AO5" s="29">
        <v>38504</v>
      </c>
      <c r="AP5" s="29">
        <v>38534</v>
      </c>
      <c r="AQ5" s="29">
        <v>38565</v>
      </c>
      <c r="AR5" s="29">
        <v>38596</v>
      </c>
      <c r="AS5" s="29">
        <v>38626</v>
      </c>
      <c r="AT5" s="29">
        <v>38657</v>
      </c>
      <c r="AU5" s="29">
        <v>38687</v>
      </c>
      <c r="AV5" s="29">
        <v>38718</v>
      </c>
      <c r="AW5" s="29">
        <v>38749</v>
      </c>
      <c r="AX5" s="29">
        <v>38777</v>
      </c>
      <c r="AY5" s="29">
        <v>38808</v>
      </c>
      <c r="AZ5" s="29">
        <v>38838</v>
      </c>
      <c r="BA5" s="29">
        <v>38869</v>
      </c>
      <c r="BB5" s="29">
        <v>38899</v>
      </c>
      <c r="BC5" s="29">
        <v>38930</v>
      </c>
      <c r="BD5" s="29">
        <v>38961</v>
      </c>
      <c r="BE5" s="29">
        <v>38991</v>
      </c>
      <c r="BF5" s="29">
        <v>39022</v>
      </c>
      <c r="BG5" s="29">
        <v>39052</v>
      </c>
      <c r="BH5" s="29">
        <v>39083</v>
      </c>
      <c r="BI5" s="29">
        <v>39114</v>
      </c>
      <c r="BJ5" s="29">
        <v>39142</v>
      </c>
      <c r="BK5" s="29">
        <v>39173</v>
      </c>
      <c r="BL5" s="29">
        <v>39203</v>
      </c>
      <c r="BM5" s="29">
        <v>39234</v>
      </c>
      <c r="BN5" s="29">
        <v>39264</v>
      </c>
      <c r="BO5" s="29">
        <v>39295</v>
      </c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</row>
    <row r="6" spans="1:23" ht="12.75">
      <c r="A6" s="16"/>
      <c r="D6" s="18"/>
      <c r="J6" s="18"/>
      <c r="L6" s="16"/>
      <c r="N6" s="30"/>
      <c r="O6" s="2"/>
      <c r="P6" s="27"/>
      <c r="Q6" s="2"/>
      <c r="R6" s="3"/>
      <c r="S6" s="2"/>
      <c r="T6" s="2"/>
      <c r="U6" s="2"/>
      <c r="V6" s="2"/>
      <c r="W6" s="2"/>
    </row>
    <row r="7" spans="1:92" ht="12.75">
      <c r="A7" s="2" t="s">
        <v>30</v>
      </c>
      <c r="C7" s="11"/>
      <c r="D7" s="1">
        <v>120</v>
      </c>
      <c r="E7" s="12"/>
      <c r="F7" s="1">
        <f>'SDO Power'!I7</f>
        <v>118.41499999999999</v>
      </c>
      <c r="G7" s="12"/>
      <c r="H7" s="1">
        <f>'SDO Power'!M7</f>
        <v>40</v>
      </c>
      <c r="J7" s="1">
        <f>'SDO Power'!Q7</f>
        <v>40</v>
      </c>
      <c r="K7" s="12"/>
      <c r="L7" s="1">
        <f>'SDO Power'!U7</f>
        <v>40</v>
      </c>
      <c r="N7" s="41">
        <v>118.4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44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</row>
    <row r="8" spans="1:92" ht="12.75">
      <c r="A8" s="16"/>
      <c r="C8" s="11"/>
      <c r="D8" s="18"/>
      <c r="E8" s="11"/>
      <c r="F8" s="18"/>
      <c r="G8" s="11"/>
      <c r="H8" s="18"/>
      <c r="J8" s="18"/>
      <c r="K8" s="11"/>
      <c r="L8" s="18"/>
      <c r="N8" s="45"/>
      <c r="O8" s="19">
        <f>O7/$N7</f>
        <v>0</v>
      </c>
      <c r="P8" s="19">
        <f aca="true" t="shared" si="0" ref="P8:BO8">P7/$N7</f>
        <v>0</v>
      </c>
      <c r="Q8" s="19">
        <f t="shared" si="0"/>
        <v>0</v>
      </c>
      <c r="R8" s="19">
        <f t="shared" si="0"/>
        <v>0</v>
      </c>
      <c r="S8" s="19">
        <f t="shared" si="0"/>
        <v>0</v>
      </c>
      <c r="T8" s="19">
        <f t="shared" si="0"/>
        <v>0</v>
      </c>
      <c r="U8" s="19">
        <f t="shared" si="0"/>
        <v>0</v>
      </c>
      <c r="V8" s="19">
        <f t="shared" si="0"/>
        <v>0</v>
      </c>
      <c r="W8" s="19">
        <f t="shared" si="0"/>
        <v>0</v>
      </c>
      <c r="X8" s="19">
        <f t="shared" si="0"/>
        <v>0</v>
      </c>
      <c r="Y8" s="19">
        <f t="shared" si="0"/>
        <v>0</v>
      </c>
      <c r="Z8" s="19">
        <f t="shared" si="0"/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0</v>
      </c>
      <c r="AE8" s="19">
        <f t="shared" si="0"/>
        <v>0</v>
      </c>
      <c r="AF8" s="19">
        <f t="shared" si="0"/>
        <v>0</v>
      </c>
      <c r="AG8" s="19">
        <f t="shared" si="0"/>
        <v>0</v>
      </c>
      <c r="AH8" s="19">
        <f t="shared" si="0"/>
        <v>0</v>
      </c>
      <c r="AI8" s="19">
        <f t="shared" si="0"/>
        <v>0</v>
      </c>
      <c r="AJ8" s="19">
        <f t="shared" si="0"/>
        <v>0</v>
      </c>
      <c r="AK8" s="19">
        <f t="shared" si="0"/>
        <v>0</v>
      </c>
      <c r="AL8" s="19">
        <f t="shared" si="0"/>
        <v>0</v>
      </c>
      <c r="AM8" s="19">
        <f t="shared" si="0"/>
        <v>0</v>
      </c>
      <c r="AN8" s="19">
        <f t="shared" si="0"/>
        <v>0</v>
      </c>
      <c r="AO8" s="19">
        <f t="shared" si="0"/>
        <v>0</v>
      </c>
      <c r="AP8" s="19">
        <f t="shared" si="0"/>
        <v>0</v>
      </c>
      <c r="AQ8" s="19">
        <f t="shared" si="0"/>
        <v>0</v>
      </c>
      <c r="AR8" s="19">
        <f t="shared" si="0"/>
        <v>0</v>
      </c>
      <c r="AS8" s="19">
        <f t="shared" si="0"/>
        <v>0</v>
      </c>
      <c r="AT8" s="19">
        <f t="shared" si="0"/>
        <v>0</v>
      </c>
      <c r="AU8" s="19">
        <f t="shared" si="0"/>
        <v>0</v>
      </c>
      <c r="AV8" s="19">
        <f t="shared" si="0"/>
        <v>0</v>
      </c>
      <c r="AW8" s="19">
        <f t="shared" si="0"/>
        <v>0</v>
      </c>
      <c r="AX8" s="19">
        <f t="shared" si="0"/>
        <v>0</v>
      </c>
      <c r="AY8" s="19">
        <f t="shared" si="0"/>
        <v>0</v>
      </c>
      <c r="AZ8" s="19">
        <f t="shared" si="0"/>
        <v>0</v>
      </c>
      <c r="BA8" s="19">
        <f t="shared" si="0"/>
        <v>0</v>
      </c>
      <c r="BB8" s="19">
        <f t="shared" si="0"/>
        <v>0</v>
      </c>
      <c r="BC8" s="19">
        <f t="shared" si="0"/>
        <v>0</v>
      </c>
      <c r="BD8" s="19">
        <f t="shared" si="0"/>
        <v>0</v>
      </c>
      <c r="BE8" s="19">
        <f t="shared" si="0"/>
        <v>0</v>
      </c>
      <c r="BF8" s="19">
        <f t="shared" si="0"/>
        <v>0</v>
      </c>
      <c r="BG8" s="19">
        <f t="shared" si="0"/>
        <v>0</v>
      </c>
      <c r="BH8" s="19">
        <f t="shared" si="0"/>
        <v>0</v>
      </c>
      <c r="BI8" s="19">
        <f t="shared" si="0"/>
        <v>0</v>
      </c>
      <c r="BJ8" s="19">
        <f t="shared" si="0"/>
        <v>0</v>
      </c>
      <c r="BK8" s="19">
        <f t="shared" si="0"/>
        <v>0</v>
      </c>
      <c r="BL8" s="19">
        <f t="shared" si="0"/>
        <v>0</v>
      </c>
      <c r="BM8" s="19">
        <f t="shared" si="0"/>
        <v>0</v>
      </c>
      <c r="BN8" s="19">
        <f t="shared" si="0"/>
        <v>0</v>
      </c>
      <c r="BO8" s="19">
        <f t="shared" si="0"/>
        <v>0</v>
      </c>
      <c r="BP8" s="44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</row>
    <row r="9" spans="1:92" ht="12.75">
      <c r="A9" s="2" t="s">
        <v>31</v>
      </c>
      <c r="C9" s="11"/>
      <c r="D9" s="1">
        <v>205</v>
      </c>
      <c r="E9" s="12"/>
      <c r="F9" s="1">
        <f>'SDO Power'!I12</f>
        <v>204.6</v>
      </c>
      <c r="G9" s="12"/>
      <c r="H9" s="1">
        <f>'SDO Power'!M12</f>
        <v>204.6</v>
      </c>
      <c r="J9" s="1">
        <f>'SDO Power'!Q12</f>
        <v>63.3</v>
      </c>
      <c r="K9" s="12"/>
      <c r="L9" s="1">
        <f>'SDO Power'!U12</f>
        <v>120.6</v>
      </c>
      <c r="N9" s="45">
        <v>204.6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44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</row>
    <row r="10" spans="1:92" ht="12.75">
      <c r="A10" s="16"/>
      <c r="C10" s="11"/>
      <c r="D10" s="18"/>
      <c r="E10" s="11"/>
      <c r="F10" s="18"/>
      <c r="G10" s="11"/>
      <c r="H10" s="18"/>
      <c r="J10" s="18"/>
      <c r="K10" s="11"/>
      <c r="L10" s="18"/>
      <c r="N10" s="45"/>
      <c r="O10" s="19">
        <f>O9/$N9</f>
        <v>0</v>
      </c>
      <c r="P10" s="19">
        <f aca="true" t="shared" si="1" ref="P10:BO10">P9/$N9</f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9">
        <f t="shared" si="1"/>
        <v>0</v>
      </c>
      <c r="AG10" s="19">
        <f t="shared" si="1"/>
        <v>0</v>
      </c>
      <c r="AH10" s="19">
        <f t="shared" si="1"/>
        <v>0</v>
      </c>
      <c r="AI10" s="19">
        <f t="shared" si="1"/>
        <v>0</v>
      </c>
      <c r="AJ10" s="19">
        <f t="shared" si="1"/>
        <v>0</v>
      </c>
      <c r="AK10" s="19">
        <f t="shared" si="1"/>
        <v>0</v>
      </c>
      <c r="AL10" s="19">
        <f t="shared" si="1"/>
        <v>0</v>
      </c>
      <c r="AM10" s="19">
        <f t="shared" si="1"/>
        <v>0</v>
      </c>
      <c r="AN10" s="19">
        <f t="shared" si="1"/>
        <v>0</v>
      </c>
      <c r="AO10" s="19">
        <f t="shared" si="1"/>
        <v>0</v>
      </c>
      <c r="AP10" s="19">
        <f t="shared" si="1"/>
        <v>0</v>
      </c>
      <c r="AQ10" s="19">
        <f t="shared" si="1"/>
        <v>0</v>
      </c>
      <c r="AR10" s="19">
        <f t="shared" si="1"/>
        <v>0</v>
      </c>
      <c r="AS10" s="19">
        <f t="shared" si="1"/>
        <v>0</v>
      </c>
      <c r="AT10" s="19">
        <f t="shared" si="1"/>
        <v>0</v>
      </c>
      <c r="AU10" s="19">
        <f t="shared" si="1"/>
        <v>0</v>
      </c>
      <c r="AV10" s="19">
        <f t="shared" si="1"/>
        <v>0</v>
      </c>
      <c r="AW10" s="19">
        <f t="shared" si="1"/>
        <v>0</v>
      </c>
      <c r="AX10" s="19">
        <f t="shared" si="1"/>
        <v>0</v>
      </c>
      <c r="AY10" s="19">
        <f t="shared" si="1"/>
        <v>0</v>
      </c>
      <c r="AZ10" s="19">
        <f t="shared" si="1"/>
        <v>0</v>
      </c>
      <c r="BA10" s="19">
        <f t="shared" si="1"/>
        <v>0</v>
      </c>
      <c r="BB10" s="19">
        <f t="shared" si="1"/>
        <v>0</v>
      </c>
      <c r="BC10" s="19">
        <f t="shared" si="1"/>
        <v>0</v>
      </c>
      <c r="BD10" s="19">
        <f t="shared" si="1"/>
        <v>0</v>
      </c>
      <c r="BE10" s="19">
        <f t="shared" si="1"/>
        <v>0</v>
      </c>
      <c r="BF10" s="19">
        <f t="shared" si="1"/>
        <v>0</v>
      </c>
      <c r="BG10" s="19">
        <f t="shared" si="1"/>
        <v>0</v>
      </c>
      <c r="BH10" s="19">
        <f t="shared" si="1"/>
        <v>0</v>
      </c>
      <c r="BI10" s="19">
        <f t="shared" si="1"/>
        <v>0</v>
      </c>
      <c r="BJ10" s="19">
        <f t="shared" si="1"/>
        <v>0</v>
      </c>
      <c r="BK10" s="19">
        <f t="shared" si="1"/>
        <v>0</v>
      </c>
      <c r="BL10" s="19">
        <f t="shared" si="1"/>
        <v>0</v>
      </c>
      <c r="BM10" s="19">
        <f t="shared" si="1"/>
        <v>0</v>
      </c>
      <c r="BN10" s="19">
        <f t="shared" si="1"/>
        <v>0</v>
      </c>
      <c r="BO10" s="19">
        <f t="shared" si="1"/>
        <v>0</v>
      </c>
      <c r="BP10" s="44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</row>
    <row r="11" spans="1:92" ht="12.75">
      <c r="A11" s="2" t="s">
        <v>32</v>
      </c>
      <c r="C11" s="11"/>
      <c r="D11" s="1">
        <v>12</v>
      </c>
      <c r="E11" s="14"/>
      <c r="F11" s="1">
        <f>'SDO Power'!I20</f>
        <v>10</v>
      </c>
      <c r="G11" s="12"/>
      <c r="H11" s="1">
        <f>'SDO Power'!M20</f>
        <v>10</v>
      </c>
      <c r="J11" s="1">
        <f>'SDO Power'!Q20</f>
        <v>88</v>
      </c>
      <c r="K11" s="12"/>
      <c r="L11" s="1">
        <f>'SDO Power'!U20</f>
        <v>288</v>
      </c>
      <c r="N11" s="45">
        <v>10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44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ht="12.75">
      <c r="A12" s="16"/>
      <c r="C12" s="11"/>
      <c r="D12" s="18"/>
      <c r="E12" s="11"/>
      <c r="F12" s="18"/>
      <c r="G12" s="11"/>
      <c r="H12" s="18"/>
      <c r="J12" s="18"/>
      <c r="K12" s="11"/>
      <c r="L12" s="18"/>
      <c r="N12" s="45"/>
      <c r="O12" s="19">
        <f>O11/$N11</f>
        <v>0</v>
      </c>
      <c r="P12" s="19">
        <f aca="true" t="shared" si="2" ref="P12:BO12">P11/$N11</f>
        <v>0</v>
      </c>
      <c r="Q12" s="19">
        <f t="shared" si="2"/>
        <v>0</v>
      </c>
      <c r="R12" s="19">
        <f t="shared" si="2"/>
        <v>0</v>
      </c>
      <c r="S12" s="19">
        <f t="shared" si="2"/>
        <v>0</v>
      </c>
      <c r="T12" s="19">
        <f t="shared" si="2"/>
        <v>0</v>
      </c>
      <c r="U12" s="19">
        <f t="shared" si="2"/>
        <v>0</v>
      </c>
      <c r="V12" s="19">
        <f t="shared" si="2"/>
        <v>0</v>
      </c>
      <c r="W12" s="19">
        <f t="shared" si="2"/>
        <v>0</v>
      </c>
      <c r="X12" s="19">
        <f t="shared" si="2"/>
        <v>0</v>
      </c>
      <c r="Y12" s="19">
        <f t="shared" si="2"/>
        <v>0</v>
      </c>
      <c r="Z12" s="19">
        <f t="shared" si="2"/>
        <v>0</v>
      </c>
      <c r="AA12" s="19">
        <f t="shared" si="2"/>
        <v>0</v>
      </c>
      <c r="AB12" s="19">
        <f t="shared" si="2"/>
        <v>0</v>
      </c>
      <c r="AC12" s="19">
        <f t="shared" si="2"/>
        <v>0</v>
      </c>
      <c r="AD12" s="19">
        <f t="shared" si="2"/>
        <v>0</v>
      </c>
      <c r="AE12" s="19">
        <f t="shared" si="2"/>
        <v>0</v>
      </c>
      <c r="AF12" s="19">
        <f t="shared" si="2"/>
        <v>0</v>
      </c>
      <c r="AG12" s="19">
        <f t="shared" si="2"/>
        <v>0</v>
      </c>
      <c r="AH12" s="19">
        <f t="shared" si="2"/>
        <v>0</v>
      </c>
      <c r="AI12" s="19">
        <f t="shared" si="2"/>
        <v>0</v>
      </c>
      <c r="AJ12" s="19">
        <f t="shared" si="2"/>
        <v>0</v>
      </c>
      <c r="AK12" s="19">
        <f t="shared" si="2"/>
        <v>0</v>
      </c>
      <c r="AL12" s="19">
        <f t="shared" si="2"/>
        <v>0</v>
      </c>
      <c r="AM12" s="19">
        <f t="shared" si="2"/>
        <v>0</v>
      </c>
      <c r="AN12" s="19">
        <f t="shared" si="2"/>
        <v>0</v>
      </c>
      <c r="AO12" s="19">
        <f t="shared" si="2"/>
        <v>0</v>
      </c>
      <c r="AP12" s="19">
        <f t="shared" si="2"/>
        <v>0</v>
      </c>
      <c r="AQ12" s="19">
        <f t="shared" si="2"/>
        <v>0</v>
      </c>
      <c r="AR12" s="19">
        <f t="shared" si="2"/>
        <v>0</v>
      </c>
      <c r="AS12" s="19">
        <f t="shared" si="2"/>
        <v>0</v>
      </c>
      <c r="AT12" s="19">
        <f t="shared" si="2"/>
        <v>0</v>
      </c>
      <c r="AU12" s="19">
        <f t="shared" si="2"/>
        <v>0</v>
      </c>
      <c r="AV12" s="19">
        <f t="shared" si="2"/>
        <v>0</v>
      </c>
      <c r="AW12" s="19">
        <f t="shared" si="2"/>
        <v>0</v>
      </c>
      <c r="AX12" s="19">
        <f t="shared" si="2"/>
        <v>0</v>
      </c>
      <c r="AY12" s="19">
        <f t="shared" si="2"/>
        <v>0</v>
      </c>
      <c r="AZ12" s="19">
        <f t="shared" si="2"/>
        <v>0</v>
      </c>
      <c r="BA12" s="19">
        <f t="shared" si="2"/>
        <v>0</v>
      </c>
      <c r="BB12" s="19">
        <f t="shared" si="2"/>
        <v>0</v>
      </c>
      <c r="BC12" s="19">
        <f t="shared" si="2"/>
        <v>0</v>
      </c>
      <c r="BD12" s="19">
        <f t="shared" si="2"/>
        <v>0</v>
      </c>
      <c r="BE12" s="19">
        <f t="shared" si="2"/>
        <v>0</v>
      </c>
      <c r="BF12" s="19">
        <f t="shared" si="2"/>
        <v>0</v>
      </c>
      <c r="BG12" s="19">
        <f t="shared" si="2"/>
        <v>0</v>
      </c>
      <c r="BH12" s="19">
        <f t="shared" si="2"/>
        <v>0</v>
      </c>
      <c r="BI12" s="19">
        <f t="shared" si="2"/>
        <v>0</v>
      </c>
      <c r="BJ12" s="19">
        <f t="shared" si="2"/>
        <v>0</v>
      </c>
      <c r="BK12" s="19">
        <f t="shared" si="2"/>
        <v>0</v>
      </c>
      <c r="BL12" s="19">
        <f t="shared" si="2"/>
        <v>0</v>
      </c>
      <c r="BM12" s="19">
        <f t="shared" si="2"/>
        <v>0</v>
      </c>
      <c r="BN12" s="19">
        <f t="shared" si="2"/>
        <v>0</v>
      </c>
      <c r="BO12" s="19">
        <f t="shared" si="2"/>
        <v>0</v>
      </c>
      <c r="BP12" s="44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</row>
    <row r="13" spans="1:92" ht="12.75">
      <c r="A13" s="2" t="s">
        <v>33</v>
      </c>
      <c r="C13" s="11"/>
      <c r="D13" s="1">
        <v>60</v>
      </c>
      <c r="E13" s="15"/>
      <c r="F13" s="1">
        <f>'SDO Power'!I28</f>
        <v>58.4</v>
      </c>
      <c r="G13" s="12"/>
      <c r="H13" s="1">
        <f>'SDO Power'!M28</f>
        <v>58.4</v>
      </c>
      <c r="J13" s="1">
        <f>'SDO Power'!Q28</f>
        <v>42.8</v>
      </c>
      <c r="K13" s="12"/>
      <c r="L13" s="1">
        <f>'SDO Power'!U28</f>
        <v>58.4</v>
      </c>
      <c r="N13" s="45">
        <v>58.4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44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</row>
    <row r="14" spans="1:92" ht="12.75">
      <c r="A14" s="16"/>
      <c r="C14" s="11"/>
      <c r="D14" s="18"/>
      <c r="E14" s="11"/>
      <c r="F14" s="18"/>
      <c r="G14" s="11"/>
      <c r="H14" s="18"/>
      <c r="J14" s="18"/>
      <c r="K14" s="11"/>
      <c r="L14" s="18"/>
      <c r="N14" s="45"/>
      <c r="O14" s="19">
        <f>O13/$N13</f>
        <v>0</v>
      </c>
      <c r="P14" s="19">
        <f aca="true" t="shared" si="3" ref="P14:BO14">P13/$N13</f>
        <v>0</v>
      </c>
      <c r="Q14" s="19">
        <f t="shared" si="3"/>
        <v>0</v>
      </c>
      <c r="R14" s="19">
        <f t="shared" si="3"/>
        <v>0</v>
      </c>
      <c r="S14" s="19">
        <f t="shared" si="3"/>
        <v>0</v>
      </c>
      <c r="T14" s="19">
        <f t="shared" si="3"/>
        <v>0</v>
      </c>
      <c r="U14" s="19">
        <f t="shared" si="3"/>
        <v>0</v>
      </c>
      <c r="V14" s="19">
        <f t="shared" si="3"/>
        <v>0</v>
      </c>
      <c r="W14" s="19">
        <f t="shared" si="3"/>
        <v>0</v>
      </c>
      <c r="X14" s="19">
        <f t="shared" si="3"/>
        <v>0</v>
      </c>
      <c r="Y14" s="19">
        <f t="shared" si="3"/>
        <v>0</v>
      </c>
      <c r="Z14" s="19">
        <f t="shared" si="3"/>
        <v>0</v>
      </c>
      <c r="AA14" s="19">
        <f t="shared" si="3"/>
        <v>0</v>
      </c>
      <c r="AB14" s="19">
        <f t="shared" si="3"/>
        <v>0</v>
      </c>
      <c r="AC14" s="19">
        <f t="shared" si="3"/>
        <v>0</v>
      </c>
      <c r="AD14" s="19">
        <f t="shared" si="3"/>
        <v>0</v>
      </c>
      <c r="AE14" s="19">
        <f t="shared" si="3"/>
        <v>0</v>
      </c>
      <c r="AF14" s="19">
        <f t="shared" si="3"/>
        <v>0</v>
      </c>
      <c r="AG14" s="19">
        <f t="shared" si="3"/>
        <v>0</v>
      </c>
      <c r="AH14" s="19">
        <f t="shared" si="3"/>
        <v>0</v>
      </c>
      <c r="AI14" s="19">
        <f t="shared" si="3"/>
        <v>0</v>
      </c>
      <c r="AJ14" s="19">
        <f t="shared" si="3"/>
        <v>0</v>
      </c>
      <c r="AK14" s="19">
        <f t="shared" si="3"/>
        <v>0</v>
      </c>
      <c r="AL14" s="19">
        <f t="shared" si="3"/>
        <v>0</v>
      </c>
      <c r="AM14" s="19">
        <f t="shared" si="3"/>
        <v>0</v>
      </c>
      <c r="AN14" s="19">
        <f t="shared" si="3"/>
        <v>0</v>
      </c>
      <c r="AO14" s="19">
        <f t="shared" si="3"/>
        <v>0</v>
      </c>
      <c r="AP14" s="19">
        <f t="shared" si="3"/>
        <v>0</v>
      </c>
      <c r="AQ14" s="19">
        <f t="shared" si="3"/>
        <v>0</v>
      </c>
      <c r="AR14" s="19">
        <f t="shared" si="3"/>
        <v>0</v>
      </c>
      <c r="AS14" s="19">
        <f t="shared" si="3"/>
        <v>0</v>
      </c>
      <c r="AT14" s="19">
        <f t="shared" si="3"/>
        <v>0</v>
      </c>
      <c r="AU14" s="19">
        <f t="shared" si="3"/>
        <v>0</v>
      </c>
      <c r="AV14" s="19">
        <f t="shared" si="3"/>
        <v>0</v>
      </c>
      <c r="AW14" s="19">
        <f t="shared" si="3"/>
        <v>0</v>
      </c>
      <c r="AX14" s="19">
        <f t="shared" si="3"/>
        <v>0</v>
      </c>
      <c r="AY14" s="19">
        <f t="shared" si="3"/>
        <v>0</v>
      </c>
      <c r="AZ14" s="19">
        <f t="shared" si="3"/>
        <v>0</v>
      </c>
      <c r="BA14" s="19">
        <f t="shared" si="3"/>
        <v>0</v>
      </c>
      <c r="BB14" s="19">
        <f t="shared" si="3"/>
        <v>0</v>
      </c>
      <c r="BC14" s="19">
        <f t="shared" si="3"/>
        <v>0</v>
      </c>
      <c r="BD14" s="19">
        <f t="shared" si="3"/>
        <v>0</v>
      </c>
      <c r="BE14" s="19">
        <f t="shared" si="3"/>
        <v>0</v>
      </c>
      <c r="BF14" s="19">
        <f t="shared" si="3"/>
        <v>0</v>
      </c>
      <c r="BG14" s="19">
        <f t="shared" si="3"/>
        <v>0</v>
      </c>
      <c r="BH14" s="19">
        <f t="shared" si="3"/>
        <v>0</v>
      </c>
      <c r="BI14" s="19">
        <f t="shared" si="3"/>
        <v>0</v>
      </c>
      <c r="BJ14" s="19">
        <f t="shared" si="3"/>
        <v>0</v>
      </c>
      <c r="BK14" s="19">
        <f t="shared" si="3"/>
        <v>0</v>
      </c>
      <c r="BL14" s="19">
        <f t="shared" si="3"/>
        <v>0</v>
      </c>
      <c r="BM14" s="19">
        <f t="shared" si="3"/>
        <v>0</v>
      </c>
      <c r="BN14" s="19">
        <f t="shared" si="3"/>
        <v>0</v>
      </c>
      <c r="BO14" s="19">
        <f t="shared" si="3"/>
        <v>0</v>
      </c>
      <c r="BP14" s="44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ht="12.75">
      <c r="A15" s="2" t="s">
        <v>34</v>
      </c>
      <c r="C15" s="11"/>
      <c r="D15" s="1">
        <v>93</v>
      </c>
      <c r="E15" s="12"/>
      <c r="F15" s="1">
        <f>'SDO Power'!I33</f>
        <v>91</v>
      </c>
      <c r="G15" s="12"/>
      <c r="H15" s="1">
        <f>'SDO Power'!M33</f>
        <v>91</v>
      </c>
      <c r="J15" s="1">
        <f>'SDO Power'!Q33</f>
        <v>8</v>
      </c>
      <c r="K15" s="12"/>
      <c r="L15" s="1">
        <f>'SDO Power'!U33</f>
        <v>36</v>
      </c>
      <c r="N15" s="45">
        <v>91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ht="12.75">
      <c r="A16" s="16"/>
      <c r="C16" s="11"/>
      <c r="D16" s="18"/>
      <c r="E16" s="11"/>
      <c r="F16" s="18"/>
      <c r="G16" s="11"/>
      <c r="H16" s="18"/>
      <c r="J16" s="18"/>
      <c r="K16" s="11"/>
      <c r="L16" s="18"/>
      <c r="N16" s="45"/>
      <c r="O16" s="19">
        <f>O15/$N15</f>
        <v>0</v>
      </c>
      <c r="P16" s="19">
        <f aca="true" t="shared" si="4" ref="P16:BO16">P15/$N15</f>
        <v>0</v>
      </c>
      <c r="Q16" s="19">
        <f t="shared" si="4"/>
        <v>0</v>
      </c>
      <c r="R16" s="19">
        <f t="shared" si="4"/>
        <v>0</v>
      </c>
      <c r="S16" s="19">
        <f t="shared" si="4"/>
        <v>0</v>
      </c>
      <c r="T16" s="19">
        <f t="shared" si="4"/>
        <v>0</v>
      </c>
      <c r="U16" s="19">
        <f t="shared" si="4"/>
        <v>0</v>
      </c>
      <c r="V16" s="19">
        <f t="shared" si="4"/>
        <v>0</v>
      </c>
      <c r="W16" s="19">
        <f t="shared" si="4"/>
        <v>0</v>
      </c>
      <c r="X16" s="19">
        <f t="shared" si="4"/>
        <v>0</v>
      </c>
      <c r="Y16" s="19">
        <f t="shared" si="4"/>
        <v>0</v>
      </c>
      <c r="Z16" s="19">
        <f t="shared" si="4"/>
        <v>0</v>
      </c>
      <c r="AA16" s="19">
        <f t="shared" si="4"/>
        <v>0</v>
      </c>
      <c r="AB16" s="19">
        <f t="shared" si="4"/>
        <v>0</v>
      </c>
      <c r="AC16" s="19">
        <f t="shared" si="4"/>
        <v>0</v>
      </c>
      <c r="AD16" s="19">
        <f t="shared" si="4"/>
        <v>0</v>
      </c>
      <c r="AE16" s="19">
        <f t="shared" si="4"/>
        <v>0</v>
      </c>
      <c r="AF16" s="19">
        <f t="shared" si="4"/>
        <v>0</v>
      </c>
      <c r="AG16" s="19">
        <f t="shared" si="4"/>
        <v>0</v>
      </c>
      <c r="AH16" s="19">
        <f t="shared" si="4"/>
        <v>0</v>
      </c>
      <c r="AI16" s="19">
        <f t="shared" si="4"/>
        <v>0</v>
      </c>
      <c r="AJ16" s="19">
        <f t="shared" si="4"/>
        <v>0</v>
      </c>
      <c r="AK16" s="19">
        <f t="shared" si="4"/>
        <v>0</v>
      </c>
      <c r="AL16" s="19">
        <f t="shared" si="4"/>
        <v>0</v>
      </c>
      <c r="AM16" s="19">
        <f t="shared" si="4"/>
        <v>0</v>
      </c>
      <c r="AN16" s="19">
        <f t="shared" si="4"/>
        <v>0</v>
      </c>
      <c r="AO16" s="19">
        <f t="shared" si="4"/>
        <v>0</v>
      </c>
      <c r="AP16" s="19">
        <f t="shared" si="4"/>
        <v>0</v>
      </c>
      <c r="AQ16" s="19">
        <f t="shared" si="4"/>
        <v>0</v>
      </c>
      <c r="AR16" s="19">
        <f t="shared" si="4"/>
        <v>0</v>
      </c>
      <c r="AS16" s="19">
        <f t="shared" si="4"/>
        <v>0</v>
      </c>
      <c r="AT16" s="19">
        <f t="shared" si="4"/>
        <v>0</v>
      </c>
      <c r="AU16" s="19">
        <f t="shared" si="4"/>
        <v>0</v>
      </c>
      <c r="AV16" s="19">
        <f t="shared" si="4"/>
        <v>0</v>
      </c>
      <c r="AW16" s="19">
        <f t="shared" si="4"/>
        <v>0</v>
      </c>
      <c r="AX16" s="19">
        <f t="shared" si="4"/>
        <v>0</v>
      </c>
      <c r="AY16" s="19">
        <f t="shared" si="4"/>
        <v>0</v>
      </c>
      <c r="AZ16" s="19">
        <f t="shared" si="4"/>
        <v>0</v>
      </c>
      <c r="BA16" s="19">
        <f t="shared" si="4"/>
        <v>0</v>
      </c>
      <c r="BB16" s="19">
        <f t="shared" si="4"/>
        <v>0</v>
      </c>
      <c r="BC16" s="19">
        <f t="shared" si="4"/>
        <v>0</v>
      </c>
      <c r="BD16" s="19">
        <f t="shared" si="4"/>
        <v>0</v>
      </c>
      <c r="BE16" s="19">
        <f t="shared" si="4"/>
        <v>0</v>
      </c>
      <c r="BF16" s="19">
        <f t="shared" si="4"/>
        <v>0</v>
      </c>
      <c r="BG16" s="19">
        <f t="shared" si="4"/>
        <v>0</v>
      </c>
      <c r="BH16" s="19">
        <f t="shared" si="4"/>
        <v>0</v>
      </c>
      <c r="BI16" s="19">
        <f t="shared" si="4"/>
        <v>0</v>
      </c>
      <c r="BJ16" s="19">
        <f t="shared" si="4"/>
        <v>0</v>
      </c>
      <c r="BK16" s="19">
        <f t="shared" si="4"/>
        <v>0</v>
      </c>
      <c r="BL16" s="19">
        <f t="shared" si="4"/>
        <v>0</v>
      </c>
      <c r="BM16" s="19">
        <f t="shared" si="4"/>
        <v>0</v>
      </c>
      <c r="BN16" s="19">
        <f t="shared" si="4"/>
        <v>0</v>
      </c>
      <c r="BO16" s="19">
        <f t="shared" si="4"/>
        <v>0</v>
      </c>
      <c r="BP16" s="44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ht="12.75">
      <c r="A17" s="2" t="s">
        <v>35</v>
      </c>
      <c r="C17" s="11"/>
      <c r="D17" s="1">
        <v>56</v>
      </c>
      <c r="E17" s="12"/>
      <c r="F17" s="1">
        <f>'SDO Power'!I40</f>
        <v>54</v>
      </c>
      <c r="G17" s="12"/>
      <c r="H17" s="1">
        <f>'SDO Power'!M40</f>
        <v>54</v>
      </c>
      <c r="J17" s="1">
        <f>'SDO Power'!Q40</f>
        <v>48</v>
      </c>
      <c r="K17" s="12"/>
      <c r="L17" s="1">
        <f>'SDO Power'!U40</f>
        <v>54</v>
      </c>
      <c r="N17" s="45">
        <v>54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44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ht="12.75">
      <c r="A18" s="16"/>
      <c r="C18" s="11"/>
      <c r="D18" s="18"/>
      <c r="E18" s="11"/>
      <c r="F18" s="18"/>
      <c r="G18" s="11"/>
      <c r="H18" s="18"/>
      <c r="J18" s="18"/>
      <c r="K18" s="11"/>
      <c r="L18" s="18"/>
      <c r="N18" s="45"/>
      <c r="O18" s="19">
        <f>O17/$N17</f>
        <v>0</v>
      </c>
      <c r="P18" s="19">
        <f aca="true" t="shared" si="5" ref="P18:BO18">P17/$N17</f>
        <v>0</v>
      </c>
      <c r="Q18" s="19">
        <f t="shared" si="5"/>
        <v>0</v>
      </c>
      <c r="R18" s="19">
        <f t="shared" si="5"/>
        <v>0</v>
      </c>
      <c r="S18" s="19">
        <f t="shared" si="5"/>
        <v>0</v>
      </c>
      <c r="T18" s="19">
        <f t="shared" si="5"/>
        <v>0</v>
      </c>
      <c r="U18" s="19">
        <f t="shared" si="5"/>
        <v>0</v>
      </c>
      <c r="V18" s="19">
        <f t="shared" si="5"/>
        <v>0</v>
      </c>
      <c r="W18" s="19">
        <f t="shared" si="5"/>
        <v>0</v>
      </c>
      <c r="X18" s="19">
        <f t="shared" si="5"/>
        <v>0</v>
      </c>
      <c r="Y18" s="19">
        <f t="shared" si="5"/>
        <v>0</v>
      </c>
      <c r="Z18" s="19">
        <f t="shared" si="5"/>
        <v>0</v>
      </c>
      <c r="AA18" s="19">
        <f t="shared" si="5"/>
        <v>0</v>
      </c>
      <c r="AB18" s="19">
        <f t="shared" si="5"/>
        <v>0</v>
      </c>
      <c r="AC18" s="19">
        <f t="shared" si="5"/>
        <v>0</v>
      </c>
      <c r="AD18" s="19">
        <f t="shared" si="5"/>
        <v>0</v>
      </c>
      <c r="AE18" s="19">
        <f t="shared" si="5"/>
        <v>0</v>
      </c>
      <c r="AF18" s="19">
        <f t="shared" si="5"/>
        <v>0</v>
      </c>
      <c r="AG18" s="19">
        <f t="shared" si="5"/>
        <v>0</v>
      </c>
      <c r="AH18" s="19">
        <f t="shared" si="5"/>
        <v>0</v>
      </c>
      <c r="AI18" s="19">
        <f t="shared" si="5"/>
        <v>0</v>
      </c>
      <c r="AJ18" s="19">
        <f t="shared" si="5"/>
        <v>0</v>
      </c>
      <c r="AK18" s="19">
        <f t="shared" si="5"/>
        <v>0</v>
      </c>
      <c r="AL18" s="19">
        <f t="shared" si="5"/>
        <v>0</v>
      </c>
      <c r="AM18" s="19">
        <f t="shared" si="5"/>
        <v>0</v>
      </c>
      <c r="AN18" s="19">
        <f t="shared" si="5"/>
        <v>0</v>
      </c>
      <c r="AO18" s="19">
        <f t="shared" si="5"/>
        <v>0</v>
      </c>
      <c r="AP18" s="19">
        <f t="shared" si="5"/>
        <v>0</v>
      </c>
      <c r="AQ18" s="19">
        <f t="shared" si="5"/>
        <v>0</v>
      </c>
      <c r="AR18" s="19">
        <f t="shared" si="5"/>
        <v>0</v>
      </c>
      <c r="AS18" s="19">
        <f t="shared" si="5"/>
        <v>0</v>
      </c>
      <c r="AT18" s="19">
        <f t="shared" si="5"/>
        <v>0</v>
      </c>
      <c r="AU18" s="19">
        <f t="shared" si="5"/>
        <v>0</v>
      </c>
      <c r="AV18" s="19">
        <f t="shared" si="5"/>
        <v>0</v>
      </c>
      <c r="AW18" s="19">
        <f t="shared" si="5"/>
        <v>0</v>
      </c>
      <c r="AX18" s="19">
        <f t="shared" si="5"/>
        <v>0</v>
      </c>
      <c r="AY18" s="19">
        <f t="shared" si="5"/>
        <v>0</v>
      </c>
      <c r="AZ18" s="19">
        <f t="shared" si="5"/>
        <v>0</v>
      </c>
      <c r="BA18" s="19">
        <f t="shared" si="5"/>
        <v>0</v>
      </c>
      <c r="BB18" s="19">
        <f t="shared" si="5"/>
        <v>0</v>
      </c>
      <c r="BC18" s="19">
        <f t="shared" si="5"/>
        <v>0</v>
      </c>
      <c r="BD18" s="19">
        <f t="shared" si="5"/>
        <v>0</v>
      </c>
      <c r="BE18" s="19">
        <f t="shared" si="5"/>
        <v>0</v>
      </c>
      <c r="BF18" s="19">
        <f t="shared" si="5"/>
        <v>0</v>
      </c>
      <c r="BG18" s="19">
        <f t="shared" si="5"/>
        <v>0</v>
      </c>
      <c r="BH18" s="19">
        <f t="shared" si="5"/>
        <v>0</v>
      </c>
      <c r="BI18" s="19">
        <f t="shared" si="5"/>
        <v>0</v>
      </c>
      <c r="BJ18" s="19">
        <f t="shared" si="5"/>
        <v>0</v>
      </c>
      <c r="BK18" s="19">
        <f t="shared" si="5"/>
        <v>0</v>
      </c>
      <c r="BL18" s="19">
        <f t="shared" si="5"/>
        <v>0</v>
      </c>
      <c r="BM18" s="19">
        <f t="shared" si="5"/>
        <v>0</v>
      </c>
      <c r="BN18" s="19">
        <f t="shared" si="5"/>
        <v>0</v>
      </c>
      <c r="BO18" s="19">
        <f t="shared" si="5"/>
        <v>0</v>
      </c>
      <c r="BP18" s="44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ht="12.75">
      <c r="A19" s="2" t="s">
        <v>36</v>
      </c>
      <c r="C19" s="11"/>
      <c r="D19" s="1">
        <v>155</v>
      </c>
      <c r="E19" s="12"/>
      <c r="F19" s="1">
        <f>'SDO Power'!I47</f>
        <v>150</v>
      </c>
      <c r="G19" s="12"/>
      <c r="H19" s="1">
        <f>'SDO Power'!M47</f>
        <v>150</v>
      </c>
      <c r="J19" s="1">
        <f>'SDO Power'!Q47</f>
        <v>110</v>
      </c>
      <c r="K19" s="12"/>
      <c r="L19" s="1">
        <f>'SDO Power'!U47</f>
        <v>150</v>
      </c>
      <c r="N19" s="45">
        <v>150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44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ht="12.75">
      <c r="A20" s="16"/>
      <c r="C20" s="11"/>
      <c r="D20" s="18"/>
      <c r="E20" s="11"/>
      <c r="F20" s="18"/>
      <c r="G20" s="11"/>
      <c r="H20" s="18"/>
      <c r="J20" s="18"/>
      <c r="K20" s="11"/>
      <c r="L20" s="18"/>
      <c r="N20" s="45"/>
      <c r="O20" s="19">
        <f>O19/$N19</f>
        <v>0</v>
      </c>
      <c r="P20" s="19">
        <f aca="true" t="shared" si="6" ref="P20:BO20">P19/$N19</f>
        <v>0</v>
      </c>
      <c r="Q20" s="19">
        <f t="shared" si="6"/>
        <v>0</v>
      </c>
      <c r="R20" s="19">
        <f t="shared" si="6"/>
        <v>0</v>
      </c>
      <c r="S20" s="19">
        <f t="shared" si="6"/>
        <v>0</v>
      </c>
      <c r="T20" s="19">
        <f t="shared" si="6"/>
        <v>0</v>
      </c>
      <c r="U20" s="19">
        <f t="shared" si="6"/>
        <v>0</v>
      </c>
      <c r="V20" s="19">
        <f t="shared" si="6"/>
        <v>0</v>
      </c>
      <c r="W20" s="19">
        <f t="shared" si="6"/>
        <v>0</v>
      </c>
      <c r="X20" s="19">
        <f t="shared" si="6"/>
        <v>0</v>
      </c>
      <c r="Y20" s="19">
        <f t="shared" si="6"/>
        <v>0</v>
      </c>
      <c r="Z20" s="19">
        <f t="shared" si="6"/>
        <v>0</v>
      </c>
      <c r="AA20" s="19">
        <f t="shared" si="6"/>
        <v>0</v>
      </c>
      <c r="AB20" s="19">
        <f t="shared" si="6"/>
        <v>0</v>
      </c>
      <c r="AC20" s="19">
        <f t="shared" si="6"/>
        <v>0</v>
      </c>
      <c r="AD20" s="19">
        <f t="shared" si="6"/>
        <v>0</v>
      </c>
      <c r="AE20" s="19">
        <f t="shared" si="6"/>
        <v>0</v>
      </c>
      <c r="AF20" s="19">
        <f t="shared" si="6"/>
        <v>0</v>
      </c>
      <c r="AG20" s="19">
        <f t="shared" si="6"/>
        <v>0</v>
      </c>
      <c r="AH20" s="19">
        <f t="shared" si="6"/>
        <v>0</v>
      </c>
      <c r="AI20" s="19">
        <f t="shared" si="6"/>
        <v>0</v>
      </c>
      <c r="AJ20" s="19">
        <f t="shared" si="6"/>
        <v>0</v>
      </c>
      <c r="AK20" s="19">
        <f t="shared" si="6"/>
        <v>0</v>
      </c>
      <c r="AL20" s="19">
        <f t="shared" si="6"/>
        <v>0</v>
      </c>
      <c r="AM20" s="19">
        <f t="shared" si="6"/>
        <v>0</v>
      </c>
      <c r="AN20" s="19">
        <f t="shared" si="6"/>
        <v>0</v>
      </c>
      <c r="AO20" s="19">
        <f t="shared" si="6"/>
        <v>0</v>
      </c>
      <c r="AP20" s="19">
        <f t="shared" si="6"/>
        <v>0</v>
      </c>
      <c r="AQ20" s="19">
        <f t="shared" si="6"/>
        <v>0</v>
      </c>
      <c r="AR20" s="19">
        <f t="shared" si="6"/>
        <v>0</v>
      </c>
      <c r="AS20" s="19">
        <f t="shared" si="6"/>
        <v>0</v>
      </c>
      <c r="AT20" s="19">
        <f t="shared" si="6"/>
        <v>0</v>
      </c>
      <c r="AU20" s="19">
        <f t="shared" si="6"/>
        <v>0</v>
      </c>
      <c r="AV20" s="19">
        <f t="shared" si="6"/>
        <v>0</v>
      </c>
      <c r="AW20" s="19">
        <f t="shared" si="6"/>
        <v>0</v>
      </c>
      <c r="AX20" s="19">
        <f t="shared" si="6"/>
        <v>0</v>
      </c>
      <c r="AY20" s="19">
        <f t="shared" si="6"/>
        <v>0</v>
      </c>
      <c r="AZ20" s="19">
        <f t="shared" si="6"/>
        <v>0</v>
      </c>
      <c r="BA20" s="19">
        <f t="shared" si="6"/>
        <v>0</v>
      </c>
      <c r="BB20" s="19">
        <f t="shared" si="6"/>
        <v>0</v>
      </c>
      <c r="BC20" s="19">
        <f t="shared" si="6"/>
        <v>0</v>
      </c>
      <c r="BD20" s="19">
        <f t="shared" si="6"/>
        <v>0</v>
      </c>
      <c r="BE20" s="19">
        <f t="shared" si="6"/>
        <v>0</v>
      </c>
      <c r="BF20" s="19">
        <f t="shared" si="6"/>
        <v>0</v>
      </c>
      <c r="BG20" s="19">
        <f t="shared" si="6"/>
        <v>0</v>
      </c>
      <c r="BH20" s="19">
        <f t="shared" si="6"/>
        <v>0</v>
      </c>
      <c r="BI20" s="19">
        <f t="shared" si="6"/>
        <v>0</v>
      </c>
      <c r="BJ20" s="19">
        <f t="shared" si="6"/>
        <v>0</v>
      </c>
      <c r="BK20" s="19">
        <f t="shared" si="6"/>
        <v>0</v>
      </c>
      <c r="BL20" s="19">
        <f t="shared" si="6"/>
        <v>0</v>
      </c>
      <c r="BM20" s="19">
        <f t="shared" si="6"/>
        <v>0</v>
      </c>
      <c r="BN20" s="19">
        <f t="shared" si="6"/>
        <v>0</v>
      </c>
      <c r="BO20" s="19">
        <f t="shared" si="6"/>
        <v>0</v>
      </c>
      <c r="BP20" s="44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ht="12.75">
      <c r="A21" s="17" t="s">
        <v>57</v>
      </c>
      <c r="C21" s="11"/>
      <c r="D21" s="1">
        <v>94</v>
      </c>
      <c r="E21" s="13"/>
      <c r="F21" s="1">
        <f>'SDO Power'!I54</f>
        <v>92</v>
      </c>
      <c r="G21" s="12"/>
      <c r="H21" s="1">
        <f>'SDO Power'!M54</f>
        <v>102.3</v>
      </c>
      <c r="J21" s="1">
        <f>'SDO Power'!Q54</f>
        <v>54</v>
      </c>
      <c r="K21" s="12"/>
      <c r="L21" s="1">
        <f>'SDO Power'!U54</f>
        <v>102</v>
      </c>
      <c r="N21" s="45">
        <v>92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44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ht="12.75">
      <c r="A22" s="17"/>
      <c r="C22" s="11"/>
      <c r="D22" s="1"/>
      <c r="E22" s="13"/>
      <c r="F22" s="1"/>
      <c r="G22" s="12"/>
      <c r="H22" s="1"/>
      <c r="J22" s="1"/>
      <c r="K22" s="12"/>
      <c r="L22" s="1"/>
      <c r="N22" s="45"/>
      <c r="O22" s="19">
        <f>O21/$N21</f>
        <v>0</v>
      </c>
      <c r="P22" s="19">
        <f aca="true" t="shared" si="7" ref="P22:BO22">P21/$N21</f>
        <v>0</v>
      </c>
      <c r="Q22" s="19">
        <f t="shared" si="7"/>
        <v>0</v>
      </c>
      <c r="R22" s="19">
        <f t="shared" si="7"/>
        <v>0</v>
      </c>
      <c r="S22" s="19">
        <f t="shared" si="7"/>
        <v>0</v>
      </c>
      <c r="T22" s="19">
        <f t="shared" si="7"/>
        <v>0</v>
      </c>
      <c r="U22" s="19">
        <f t="shared" si="7"/>
        <v>0</v>
      </c>
      <c r="V22" s="19">
        <f t="shared" si="7"/>
        <v>0</v>
      </c>
      <c r="W22" s="19">
        <f t="shared" si="7"/>
        <v>0</v>
      </c>
      <c r="X22" s="19">
        <f t="shared" si="7"/>
        <v>0</v>
      </c>
      <c r="Y22" s="19">
        <f t="shared" si="7"/>
        <v>0</v>
      </c>
      <c r="Z22" s="19">
        <f t="shared" si="7"/>
        <v>0</v>
      </c>
      <c r="AA22" s="19">
        <f t="shared" si="7"/>
        <v>0</v>
      </c>
      <c r="AB22" s="19">
        <f t="shared" si="7"/>
        <v>0</v>
      </c>
      <c r="AC22" s="19">
        <f t="shared" si="7"/>
        <v>0</v>
      </c>
      <c r="AD22" s="19">
        <f t="shared" si="7"/>
        <v>0</v>
      </c>
      <c r="AE22" s="19">
        <f t="shared" si="7"/>
        <v>0</v>
      </c>
      <c r="AF22" s="19">
        <f t="shared" si="7"/>
        <v>0</v>
      </c>
      <c r="AG22" s="19">
        <f t="shared" si="7"/>
        <v>0</v>
      </c>
      <c r="AH22" s="19">
        <f t="shared" si="7"/>
        <v>0</v>
      </c>
      <c r="AI22" s="19">
        <f t="shared" si="7"/>
        <v>0</v>
      </c>
      <c r="AJ22" s="19">
        <f t="shared" si="7"/>
        <v>0</v>
      </c>
      <c r="AK22" s="19">
        <f t="shared" si="7"/>
        <v>0</v>
      </c>
      <c r="AL22" s="19">
        <f t="shared" si="7"/>
        <v>0</v>
      </c>
      <c r="AM22" s="19">
        <f t="shared" si="7"/>
        <v>0</v>
      </c>
      <c r="AN22" s="19">
        <f t="shared" si="7"/>
        <v>0</v>
      </c>
      <c r="AO22" s="19">
        <f t="shared" si="7"/>
        <v>0</v>
      </c>
      <c r="AP22" s="19">
        <f t="shared" si="7"/>
        <v>0</v>
      </c>
      <c r="AQ22" s="19">
        <f t="shared" si="7"/>
        <v>0</v>
      </c>
      <c r="AR22" s="19">
        <f t="shared" si="7"/>
        <v>0</v>
      </c>
      <c r="AS22" s="19">
        <f t="shared" si="7"/>
        <v>0</v>
      </c>
      <c r="AT22" s="19">
        <f t="shared" si="7"/>
        <v>0</v>
      </c>
      <c r="AU22" s="19">
        <f t="shared" si="7"/>
        <v>0</v>
      </c>
      <c r="AV22" s="19">
        <f t="shared" si="7"/>
        <v>0</v>
      </c>
      <c r="AW22" s="19">
        <f t="shared" si="7"/>
        <v>0</v>
      </c>
      <c r="AX22" s="19">
        <f t="shared" si="7"/>
        <v>0</v>
      </c>
      <c r="AY22" s="19">
        <f t="shared" si="7"/>
        <v>0</v>
      </c>
      <c r="AZ22" s="19">
        <f t="shared" si="7"/>
        <v>0</v>
      </c>
      <c r="BA22" s="19">
        <f t="shared" si="7"/>
        <v>0</v>
      </c>
      <c r="BB22" s="19">
        <f t="shared" si="7"/>
        <v>0</v>
      </c>
      <c r="BC22" s="19">
        <f t="shared" si="7"/>
        <v>0</v>
      </c>
      <c r="BD22" s="19">
        <f t="shared" si="7"/>
        <v>0</v>
      </c>
      <c r="BE22" s="19">
        <f t="shared" si="7"/>
        <v>0</v>
      </c>
      <c r="BF22" s="19">
        <f t="shared" si="7"/>
        <v>0</v>
      </c>
      <c r="BG22" s="19">
        <f t="shared" si="7"/>
        <v>0</v>
      </c>
      <c r="BH22" s="19">
        <f t="shared" si="7"/>
        <v>0</v>
      </c>
      <c r="BI22" s="19">
        <f t="shared" si="7"/>
        <v>0</v>
      </c>
      <c r="BJ22" s="19">
        <f t="shared" si="7"/>
        <v>0</v>
      </c>
      <c r="BK22" s="19">
        <f t="shared" si="7"/>
        <v>0</v>
      </c>
      <c r="BL22" s="19">
        <f t="shared" si="7"/>
        <v>0</v>
      </c>
      <c r="BM22" s="19">
        <f t="shared" si="7"/>
        <v>0</v>
      </c>
      <c r="BN22" s="19">
        <f t="shared" si="7"/>
        <v>0</v>
      </c>
      <c r="BO22" s="19">
        <f t="shared" si="7"/>
        <v>0</v>
      </c>
      <c r="BP22" s="44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ht="12.75">
      <c r="A23" s="17" t="s">
        <v>21</v>
      </c>
      <c r="C23" s="11"/>
      <c r="D23" s="1">
        <v>157</v>
      </c>
      <c r="E23" s="13"/>
      <c r="F23" s="1">
        <f>'SDO Power'!I55</f>
        <v>156</v>
      </c>
      <c r="G23" s="12"/>
      <c r="H23" s="1">
        <f>'SDO Power'!M55</f>
        <v>156</v>
      </c>
      <c r="J23" s="1">
        <f>'SDO Power'!Q55</f>
        <v>0</v>
      </c>
      <c r="K23" s="12"/>
      <c r="L23" s="1">
        <f>'SDO Power'!U55</f>
        <v>156</v>
      </c>
      <c r="N23" s="45">
        <v>156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44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ht="12.75">
      <c r="A24" s="17"/>
      <c r="C24" s="11"/>
      <c r="D24" s="1"/>
      <c r="E24" s="13"/>
      <c r="F24" s="1"/>
      <c r="G24" s="12"/>
      <c r="H24" s="1"/>
      <c r="J24" s="1"/>
      <c r="K24" s="12"/>
      <c r="L24" s="1"/>
      <c r="N24" s="45"/>
      <c r="O24" s="19">
        <f>O23/$N23</f>
        <v>0</v>
      </c>
      <c r="P24" s="19">
        <f aca="true" t="shared" si="8" ref="P24:BO24">P23/$N23</f>
        <v>0</v>
      </c>
      <c r="Q24" s="19">
        <f t="shared" si="8"/>
        <v>0</v>
      </c>
      <c r="R24" s="19">
        <f t="shared" si="8"/>
        <v>0</v>
      </c>
      <c r="S24" s="19">
        <f t="shared" si="8"/>
        <v>0</v>
      </c>
      <c r="T24" s="19">
        <f t="shared" si="8"/>
        <v>0</v>
      </c>
      <c r="U24" s="19">
        <f t="shared" si="8"/>
        <v>0</v>
      </c>
      <c r="V24" s="19">
        <f t="shared" si="8"/>
        <v>0</v>
      </c>
      <c r="W24" s="19">
        <f t="shared" si="8"/>
        <v>0</v>
      </c>
      <c r="X24" s="19">
        <f t="shared" si="8"/>
        <v>0</v>
      </c>
      <c r="Y24" s="19">
        <f t="shared" si="8"/>
        <v>0</v>
      </c>
      <c r="Z24" s="19">
        <f t="shared" si="8"/>
        <v>0</v>
      </c>
      <c r="AA24" s="19">
        <f t="shared" si="8"/>
        <v>0</v>
      </c>
      <c r="AB24" s="19">
        <f t="shared" si="8"/>
        <v>0</v>
      </c>
      <c r="AC24" s="19">
        <f t="shared" si="8"/>
        <v>0</v>
      </c>
      <c r="AD24" s="19">
        <f t="shared" si="8"/>
        <v>0</v>
      </c>
      <c r="AE24" s="19">
        <f t="shared" si="8"/>
        <v>0</v>
      </c>
      <c r="AF24" s="19">
        <f t="shared" si="8"/>
        <v>0</v>
      </c>
      <c r="AG24" s="19">
        <f t="shared" si="8"/>
        <v>0</v>
      </c>
      <c r="AH24" s="19">
        <f t="shared" si="8"/>
        <v>0</v>
      </c>
      <c r="AI24" s="19">
        <f t="shared" si="8"/>
        <v>0</v>
      </c>
      <c r="AJ24" s="19">
        <f t="shared" si="8"/>
        <v>0</v>
      </c>
      <c r="AK24" s="19">
        <f t="shared" si="8"/>
        <v>0</v>
      </c>
      <c r="AL24" s="19">
        <f t="shared" si="8"/>
        <v>0</v>
      </c>
      <c r="AM24" s="19">
        <f t="shared" si="8"/>
        <v>0</v>
      </c>
      <c r="AN24" s="19">
        <f t="shared" si="8"/>
        <v>0</v>
      </c>
      <c r="AO24" s="19">
        <f t="shared" si="8"/>
        <v>0</v>
      </c>
      <c r="AP24" s="19">
        <f t="shared" si="8"/>
        <v>0</v>
      </c>
      <c r="AQ24" s="19">
        <f t="shared" si="8"/>
        <v>0</v>
      </c>
      <c r="AR24" s="19">
        <f t="shared" si="8"/>
        <v>0</v>
      </c>
      <c r="AS24" s="19">
        <f t="shared" si="8"/>
        <v>0</v>
      </c>
      <c r="AT24" s="19">
        <f t="shared" si="8"/>
        <v>0</v>
      </c>
      <c r="AU24" s="19">
        <f t="shared" si="8"/>
        <v>0</v>
      </c>
      <c r="AV24" s="19">
        <f t="shared" si="8"/>
        <v>0</v>
      </c>
      <c r="AW24" s="19">
        <f t="shared" si="8"/>
        <v>0</v>
      </c>
      <c r="AX24" s="19">
        <f t="shared" si="8"/>
        <v>0</v>
      </c>
      <c r="AY24" s="19">
        <f t="shared" si="8"/>
        <v>0</v>
      </c>
      <c r="AZ24" s="19">
        <f t="shared" si="8"/>
        <v>0</v>
      </c>
      <c r="BA24" s="19">
        <f t="shared" si="8"/>
        <v>0</v>
      </c>
      <c r="BB24" s="19">
        <f t="shared" si="8"/>
        <v>0</v>
      </c>
      <c r="BC24" s="19">
        <f t="shared" si="8"/>
        <v>0</v>
      </c>
      <c r="BD24" s="19">
        <f t="shared" si="8"/>
        <v>0</v>
      </c>
      <c r="BE24" s="19">
        <f t="shared" si="8"/>
        <v>0</v>
      </c>
      <c r="BF24" s="19">
        <f t="shared" si="8"/>
        <v>0</v>
      </c>
      <c r="BG24" s="19">
        <f t="shared" si="8"/>
        <v>0</v>
      </c>
      <c r="BH24" s="19">
        <f t="shared" si="8"/>
        <v>0</v>
      </c>
      <c r="BI24" s="19">
        <f t="shared" si="8"/>
        <v>0</v>
      </c>
      <c r="BJ24" s="19">
        <f t="shared" si="8"/>
        <v>0</v>
      </c>
      <c r="BK24" s="19">
        <f t="shared" si="8"/>
        <v>0</v>
      </c>
      <c r="BL24" s="19">
        <f t="shared" si="8"/>
        <v>0</v>
      </c>
      <c r="BM24" s="19">
        <f t="shared" si="8"/>
        <v>0</v>
      </c>
      <c r="BN24" s="19">
        <f t="shared" si="8"/>
        <v>0</v>
      </c>
      <c r="BO24" s="19">
        <f t="shared" si="8"/>
        <v>0</v>
      </c>
      <c r="BP24" s="44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ht="12.75">
      <c r="A25" s="17" t="s">
        <v>22</v>
      </c>
      <c r="C25" s="11"/>
      <c r="D25" s="1">
        <v>64</v>
      </c>
      <c r="E25" s="13"/>
      <c r="F25" s="1">
        <f>'SDO Power'!I56</f>
        <v>62</v>
      </c>
      <c r="G25" s="12"/>
      <c r="H25" s="1">
        <f>'SDO Power'!M56</f>
        <v>62</v>
      </c>
      <c r="J25" s="1">
        <f>'SDO Power'!Q56</f>
        <v>0</v>
      </c>
      <c r="K25" s="12"/>
      <c r="L25" s="1">
        <f>'SDO Power'!U56</f>
        <v>62</v>
      </c>
      <c r="N25" s="45">
        <v>62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ht="12.75">
      <c r="A26" s="16"/>
      <c r="C26" s="11"/>
      <c r="D26" s="18"/>
      <c r="E26" s="11"/>
      <c r="F26" s="18"/>
      <c r="G26" s="11"/>
      <c r="H26" s="18"/>
      <c r="J26" s="18"/>
      <c r="K26" s="11"/>
      <c r="L26" s="18"/>
      <c r="N26" s="45"/>
      <c r="O26" s="19">
        <f>O25/$N25</f>
        <v>0</v>
      </c>
      <c r="P26" s="19">
        <f aca="true" t="shared" si="9" ref="P26:BO26">P25/$N25</f>
        <v>0</v>
      </c>
      <c r="Q26" s="19">
        <f t="shared" si="9"/>
        <v>0</v>
      </c>
      <c r="R26" s="19">
        <f t="shared" si="9"/>
        <v>0</v>
      </c>
      <c r="S26" s="19">
        <f t="shared" si="9"/>
        <v>0</v>
      </c>
      <c r="T26" s="19">
        <f t="shared" si="9"/>
        <v>0</v>
      </c>
      <c r="U26" s="19">
        <f t="shared" si="9"/>
        <v>0</v>
      </c>
      <c r="V26" s="19">
        <f t="shared" si="9"/>
        <v>0</v>
      </c>
      <c r="W26" s="19">
        <f t="shared" si="9"/>
        <v>0</v>
      </c>
      <c r="X26" s="19">
        <f t="shared" si="9"/>
        <v>0</v>
      </c>
      <c r="Y26" s="19">
        <f t="shared" si="9"/>
        <v>0</v>
      </c>
      <c r="Z26" s="19">
        <f t="shared" si="9"/>
        <v>0</v>
      </c>
      <c r="AA26" s="19">
        <f t="shared" si="9"/>
        <v>0</v>
      </c>
      <c r="AB26" s="19">
        <f t="shared" si="9"/>
        <v>0</v>
      </c>
      <c r="AC26" s="19">
        <f t="shared" si="9"/>
        <v>0</v>
      </c>
      <c r="AD26" s="19">
        <f t="shared" si="9"/>
        <v>0</v>
      </c>
      <c r="AE26" s="19">
        <f t="shared" si="9"/>
        <v>0</v>
      </c>
      <c r="AF26" s="19">
        <f t="shared" si="9"/>
        <v>0</v>
      </c>
      <c r="AG26" s="19">
        <f t="shared" si="9"/>
        <v>0</v>
      </c>
      <c r="AH26" s="19">
        <f t="shared" si="9"/>
        <v>0</v>
      </c>
      <c r="AI26" s="19">
        <f t="shared" si="9"/>
        <v>0</v>
      </c>
      <c r="AJ26" s="19">
        <f t="shared" si="9"/>
        <v>0</v>
      </c>
      <c r="AK26" s="19">
        <f t="shared" si="9"/>
        <v>0</v>
      </c>
      <c r="AL26" s="19">
        <f t="shared" si="9"/>
        <v>0</v>
      </c>
      <c r="AM26" s="19">
        <f t="shared" si="9"/>
        <v>0</v>
      </c>
      <c r="AN26" s="19">
        <f t="shared" si="9"/>
        <v>0</v>
      </c>
      <c r="AO26" s="19">
        <f t="shared" si="9"/>
        <v>0</v>
      </c>
      <c r="AP26" s="19">
        <f t="shared" si="9"/>
        <v>0</v>
      </c>
      <c r="AQ26" s="19">
        <f t="shared" si="9"/>
        <v>0</v>
      </c>
      <c r="AR26" s="19">
        <f t="shared" si="9"/>
        <v>0</v>
      </c>
      <c r="AS26" s="19">
        <f t="shared" si="9"/>
        <v>0</v>
      </c>
      <c r="AT26" s="19">
        <f t="shared" si="9"/>
        <v>0</v>
      </c>
      <c r="AU26" s="19">
        <f t="shared" si="9"/>
        <v>0</v>
      </c>
      <c r="AV26" s="19">
        <f t="shared" si="9"/>
        <v>0</v>
      </c>
      <c r="AW26" s="19">
        <f t="shared" si="9"/>
        <v>0</v>
      </c>
      <c r="AX26" s="19">
        <f t="shared" si="9"/>
        <v>0</v>
      </c>
      <c r="AY26" s="19">
        <f t="shared" si="9"/>
        <v>0</v>
      </c>
      <c r="AZ26" s="19">
        <f t="shared" si="9"/>
        <v>0</v>
      </c>
      <c r="BA26" s="19">
        <f t="shared" si="9"/>
        <v>0</v>
      </c>
      <c r="BB26" s="19">
        <f t="shared" si="9"/>
        <v>0</v>
      </c>
      <c r="BC26" s="19">
        <f t="shared" si="9"/>
        <v>0</v>
      </c>
      <c r="BD26" s="19">
        <f t="shared" si="9"/>
        <v>0</v>
      </c>
      <c r="BE26" s="19">
        <f t="shared" si="9"/>
        <v>0</v>
      </c>
      <c r="BF26" s="19">
        <f t="shared" si="9"/>
        <v>0</v>
      </c>
      <c r="BG26" s="19">
        <f t="shared" si="9"/>
        <v>0</v>
      </c>
      <c r="BH26" s="19">
        <f t="shared" si="9"/>
        <v>0</v>
      </c>
      <c r="BI26" s="19">
        <f t="shared" si="9"/>
        <v>0</v>
      </c>
      <c r="BJ26" s="19">
        <f t="shared" si="9"/>
        <v>0</v>
      </c>
      <c r="BK26" s="19">
        <f t="shared" si="9"/>
        <v>0</v>
      </c>
      <c r="BL26" s="19">
        <f t="shared" si="9"/>
        <v>0</v>
      </c>
      <c r="BM26" s="19">
        <f t="shared" si="9"/>
        <v>0</v>
      </c>
      <c r="BN26" s="19">
        <f t="shared" si="9"/>
        <v>0</v>
      </c>
      <c r="BO26" s="19">
        <f t="shared" si="9"/>
        <v>0</v>
      </c>
      <c r="BP26" s="44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ht="12.75">
      <c r="A27" s="17" t="s">
        <v>43</v>
      </c>
      <c r="C27" s="11"/>
      <c r="D27" s="1">
        <f>SUM(D7:D25)</f>
        <v>1016</v>
      </c>
      <c r="E27" s="15"/>
      <c r="F27" s="1">
        <f>SUM(F7:F25)</f>
        <v>996.415</v>
      </c>
      <c r="G27" s="15"/>
      <c r="H27" s="1">
        <f>SUM(H7:H25)</f>
        <v>928.3</v>
      </c>
      <c r="J27" s="1">
        <f>SUM(J7:J25)</f>
        <v>454.1</v>
      </c>
      <c r="K27" s="15"/>
      <c r="L27" s="1">
        <f>SUM(L7:L25)</f>
        <v>1067</v>
      </c>
      <c r="N27" s="45">
        <v>996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44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ht="12.75">
      <c r="A28" s="17"/>
      <c r="C28" s="11"/>
      <c r="D28" s="1"/>
      <c r="E28" s="15"/>
      <c r="F28" s="1"/>
      <c r="G28" s="15"/>
      <c r="H28" s="1"/>
      <c r="J28" s="1"/>
      <c r="K28" s="15"/>
      <c r="L28" s="1"/>
      <c r="N28" s="45"/>
      <c r="O28" s="19">
        <f>O27/$N27</f>
        <v>0</v>
      </c>
      <c r="P28" s="19">
        <f aca="true" t="shared" si="10" ref="P28:BO28">P27/$N27</f>
        <v>0</v>
      </c>
      <c r="Q28" s="19">
        <f t="shared" si="10"/>
        <v>0</v>
      </c>
      <c r="R28" s="19">
        <f t="shared" si="10"/>
        <v>0</v>
      </c>
      <c r="S28" s="19">
        <f t="shared" si="10"/>
        <v>0</v>
      </c>
      <c r="T28" s="19">
        <f t="shared" si="10"/>
        <v>0</v>
      </c>
      <c r="U28" s="19">
        <f t="shared" si="10"/>
        <v>0</v>
      </c>
      <c r="V28" s="19">
        <f t="shared" si="10"/>
        <v>0</v>
      </c>
      <c r="W28" s="19">
        <f t="shared" si="10"/>
        <v>0</v>
      </c>
      <c r="X28" s="19">
        <f t="shared" si="10"/>
        <v>0</v>
      </c>
      <c r="Y28" s="19">
        <f t="shared" si="10"/>
        <v>0</v>
      </c>
      <c r="Z28" s="19">
        <f t="shared" si="10"/>
        <v>0</v>
      </c>
      <c r="AA28" s="19">
        <f t="shared" si="10"/>
        <v>0</v>
      </c>
      <c r="AB28" s="19">
        <f t="shared" si="10"/>
        <v>0</v>
      </c>
      <c r="AC28" s="19">
        <f t="shared" si="10"/>
        <v>0</v>
      </c>
      <c r="AD28" s="19">
        <f t="shared" si="10"/>
        <v>0</v>
      </c>
      <c r="AE28" s="19">
        <f t="shared" si="10"/>
        <v>0</v>
      </c>
      <c r="AF28" s="19">
        <f t="shared" si="10"/>
        <v>0</v>
      </c>
      <c r="AG28" s="19">
        <f t="shared" si="10"/>
        <v>0</v>
      </c>
      <c r="AH28" s="19">
        <f t="shared" si="10"/>
        <v>0</v>
      </c>
      <c r="AI28" s="19">
        <f t="shared" si="10"/>
        <v>0</v>
      </c>
      <c r="AJ28" s="19">
        <f t="shared" si="10"/>
        <v>0</v>
      </c>
      <c r="AK28" s="19">
        <f t="shared" si="10"/>
        <v>0</v>
      </c>
      <c r="AL28" s="19">
        <f t="shared" si="10"/>
        <v>0</v>
      </c>
      <c r="AM28" s="19">
        <f t="shared" si="10"/>
        <v>0</v>
      </c>
      <c r="AN28" s="19">
        <f t="shared" si="10"/>
        <v>0</v>
      </c>
      <c r="AO28" s="19">
        <f t="shared" si="10"/>
        <v>0</v>
      </c>
      <c r="AP28" s="19">
        <f t="shared" si="10"/>
        <v>0</v>
      </c>
      <c r="AQ28" s="19">
        <f t="shared" si="10"/>
        <v>0</v>
      </c>
      <c r="AR28" s="19">
        <f t="shared" si="10"/>
        <v>0</v>
      </c>
      <c r="AS28" s="19">
        <f t="shared" si="10"/>
        <v>0</v>
      </c>
      <c r="AT28" s="19">
        <f t="shared" si="10"/>
        <v>0</v>
      </c>
      <c r="AU28" s="19">
        <f t="shared" si="10"/>
        <v>0</v>
      </c>
      <c r="AV28" s="19">
        <f t="shared" si="10"/>
        <v>0</v>
      </c>
      <c r="AW28" s="19">
        <f t="shared" si="10"/>
        <v>0</v>
      </c>
      <c r="AX28" s="19">
        <f t="shared" si="10"/>
        <v>0</v>
      </c>
      <c r="AY28" s="19">
        <f t="shared" si="10"/>
        <v>0</v>
      </c>
      <c r="AZ28" s="19">
        <f t="shared" si="10"/>
        <v>0</v>
      </c>
      <c r="BA28" s="19">
        <f t="shared" si="10"/>
        <v>0</v>
      </c>
      <c r="BB28" s="19">
        <f t="shared" si="10"/>
        <v>0</v>
      </c>
      <c r="BC28" s="19">
        <f t="shared" si="10"/>
        <v>0</v>
      </c>
      <c r="BD28" s="19">
        <f t="shared" si="10"/>
        <v>0</v>
      </c>
      <c r="BE28" s="19">
        <f t="shared" si="10"/>
        <v>0</v>
      </c>
      <c r="BF28" s="19">
        <f t="shared" si="10"/>
        <v>0</v>
      </c>
      <c r="BG28" s="19">
        <f t="shared" si="10"/>
        <v>0</v>
      </c>
      <c r="BH28" s="19">
        <f t="shared" si="10"/>
        <v>0</v>
      </c>
      <c r="BI28" s="19">
        <f t="shared" si="10"/>
        <v>0</v>
      </c>
      <c r="BJ28" s="19">
        <f t="shared" si="10"/>
        <v>0</v>
      </c>
      <c r="BK28" s="19">
        <f t="shared" si="10"/>
        <v>0</v>
      </c>
      <c r="BL28" s="19">
        <f t="shared" si="10"/>
        <v>0</v>
      </c>
      <c r="BM28" s="19">
        <f t="shared" si="10"/>
        <v>0</v>
      </c>
      <c r="BN28" s="19">
        <f t="shared" si="10"/>
        <v>0</v>
      </c>
      <c r="BO28" s="19">
        <f t="shared" si="10"/>
        <v>0</v>
      </c>
      <c r="BP28" s="44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ht="12.75">
      <c r="A29" s="9" t="s">
        <v>49</v>
      </c>
      <c r="D29" s="18"/>
      <c r="F29" s="18"/>
      <c r="H29" s="18"/>
      <c r="J29" s="18"/>
      <c r="L29" s="18"/>
      <c r="N29" s="45"/>
      <c r="O29" s="18"/>
      <c r="P29" s="46"/>
      <c r="Q29" s="42"/>
      <c r="R29" s="47"/>
      <c r="S29" s="44"/>
      <c r="T29" s="43"/>
      <c r="U29" s="44"/>
      <c r="V29" s="44"/>
      <c r="W29" s="43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ht="12.75">
      <c r="A30" s="6" t="s">
        <v>50</v>
      </c>
      <c r="B30" s="16">
        <f>'SDO Power'!C60</f>
        <v>100</v>
      </c>
      <c r="C30" s="16"/>
      <c r="F30" s="18"/>
      <c r="H30" s="18"/>
      <c r="J30" s="18"/>
      <c r="L30" s="18"/>
      <c r="N30" s="45"/>
      <c r="O30" s="18"/>
      <c r="P30" s="46"/>
      <c r="Q30" s="42"/>
      <c r="R30" s="47"/>
      <c r="S30" s="44"/>
      <c r="T30" s="43"/>
      <c r="U30" s="44"/>
      <c r="V30" s="44"/>
      <c r="W30" s="43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ht="12.75">
      <c r="A31" s="6" t="s">
        <v>51</v>
      </c>
      <c r="B31" s="16">
        <f>'SDO Power'!C61</f>
        <v>26</v>
      </c>
      <c r="C31" s="16"/>
      <c r="F31" s="18"/>
      <c r="H31" s="18"/>
      <c r="J31" s="18"/>
      <c r="L31" s="18"/>
      <c r="N31" s="45"/>
      <c r="O31" s="18"/>
      <c r="P31" s="46"/>
      <c r="Q31" s="42"/>
      <c r="R31" s="47"/>
      <c r="S31" s="44"/>
      <c r="T31" s="43"/>
      <c r="U31" s="44"/>
      <c r="V31" s="44"/>
      <c r="W31" s="43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ht="12.75">
      <c r="A32" s="6" t="s">
        <v>52</v>
      </c>
      <c r="B32" s="16">
        <f>'SDO Power'!C62</f>
        <v>2600</v>
      </c>
      <c r="C32" s="16"/>
      <c r="F32" s="18"/>
      <c r="H32" s="18"/>
      <c r="J32" s="18"/>
      <c r="L32" s="18"/>
      <c r="N32" s="45"/>
      <c r="O32" s="18"/>
      <c r="P32" s="46"/>
      <c r="Q32" s="43"/>
      <c r="R32" s="47"/>
      <c r="S32" s="44"/>
      <c r="T32" s="43"/>
      <c r="U32" s="44"/>
      <c r="V32" s="44"/>
      <c r="W32" s="43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ht="12.75">
      <c r="A33" s="6" t="s">
        <v>65</v>
      </c>
      <c r="B33" s="16">
        <f>'SDO Power'!C63</f>
        <v>0.6</v>
      </c>
      <c r="C33" s="16"/>
      <c r="F33" s="18"/>
      <c r="H33" s="18"/>
      <c r="J33" s="18"/>
      <c r="L33" s="18"/>
      <c r="N33" s="48"/>
      <c r="O33" s="18"/>
      <c r="P33" s="46"/>
      <c r="Q33" s="44"/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ht="12.75">
      <c r="A34" s="6" t="s">
        <v>64</v>
      </c>
      <c r="B34" s="16">
        <f>'SDO Power'!C64</f>
        <v>1560</v>
      </c>
      <c r="C34" s="16"/>
      <c r="F34" s="18"/>
      <c r="H34" s="18"/>
      <c r="J34" s="18"/>
      <c r="L34" s="18"/>
      <c r="N34" s="48"/>
      <c r="O34" s="18"/>
      <c r="P34" s="49"/>
      <c r="Q34" s="44"/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ht="12.75">
      <c r="A35" s="6" t="s">
        <v>54</v>
      </c>
      <c r="C35" s="16"/>
      <c r="F35" s="18"/>
      <c r="H35" s="18">
        <f>'SDO Power'!M65</f>
        <v>72</v>
      </c>
      <c r="J35" s="18">
        <f>'SDO Power'!Q65</f>
        <v>120</v>
      </c>
      <c r="L35" s="18">
        <f>'SDO Power'!U65</f>
        <v>60</v>
      </c>
      <c r="N35" s="48"/>
      <c r="O35" s="18"/>
      <c r="P35" s="46"/>
      <c r="Q35" s="44"/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ht="12.75">
      <c r="A36" s="6" t="s">
        <v>55</v>
      </c>
      <c r="C36" s="16"/>
      <c r="F36" s="18"/>
      <c r="H36" s="18">
        <f>'SDO Power'!M66</f>
        <v>1113.9599999999998</v>
      </c>
      <c r="J36" s="18">
        <f>'SDO Power'!Q66</f>
        <v>908.2</v>
      </c>
      <c r="L36" s="18">
        <f>'SDO Power'!U66</f>
        <v>1067</v>
      </c>
      <c r="N36" s="48"/>
      <c r="O36" s="18"/>
      <c r="P36" s="46"/>
      <c r="Q36" s="44"/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ht="12.75">
      <c r="A37" s="6" t="s">
        <v>60</v>
      </c>
      <c r="B37" s="16">
        <f>'SDO Power'!C67</f>
        <v>1325</v>
      </c>
      <c r="C37" s="16"/>
      <c r="F37" s="18"/>
      <c r="H37" s="18"/>
      <c r="J37" s="18"/>
      <c r="L37" s="18"/>
      <c r="N37" s="48">
        <v>1325</v>
      </c>
      <c r="O37" s="18"/>
      <c r="P37" s="46"/>
      <c r="Q37" s="44"/>
      <c r="R37" s="47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136" ht="12.75">
      <c r="A38" s="22" t="s">
        <v>80</v>
      </c>
      <c r="C38" s="16"/>
      <c r="D38" s="20">
        <f>'SDO Power'!E68</f>
        <v>0.30413385826771655</v>
      </c>
      <c r="E38" s="21"/>
      <c r="F38" s="20">
        <f>'SDO Power'!I68</f>
        <v>0.32976721546745086</v>
      </c>
      <c r="G38" s="21"/>
      <c r="H38" s="20">
        <f>'SDO Power'!M68</f>
        <v>0.4004093504255093</v>
      </c>
      <c r="J38" s="20">
        <f>'SDO Power'!Q68</f>
        <v>0.7176833296630698</v>
      </c>
      <c r="K38" s="21"/>
      <c r="L38" s="20">
        <f>'SDO Power'!U68</f>
        <v>0.46204311152764754</v>
      </c>
      <c r="N38" s="36">
        <v>0.3298</v>
      </c>
      <c r="O38" s="37"/>
      <c r="P38" s="38"/>
      <c r="Q38" s="39"/>
      <c r="R38" s="4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</row>
    <row r="39" spans="14:87" ht="12.75">
      <c r="N39" s="35"/>
      <c r="O39" s="32"/>
      <c r="P39" s="33"/>
      <c r="Q39" s="31"/>
      <c r="R39" s="3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</row>
    <row r="40" spans="14:75" ht="12.75">
      <c r="N40" s="36"/>
      <c r="O40" s="37"/>
      <c r="P40" s="38"/>
      <c r="Q40" s="39"/>
      <c r="R40" s="4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</row>
    <row r="42" ht="12.75">
      <c r="A42" s="5"/>
    </row>
    <row r="43" ht="12.75">
      <c r="A43" s="5"/>
    </row>
    <row r="44" ht="12.75">
      <c r="A44" s="5"/>
    </row>
  </sheetData>
  <printOptions/>
  <pageMargins left="0.75" right="0.75" top="1" bottom="1" header="0.5" footer="0.5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workbookViewId="0" topLeftCell="A1">
      <selection activeCell="B42" sqref="B42"/>
    </sheetView>
  </sheetViews>
  <sheetFormatPr defaultColWidth="9.140625" defaultRowHeight="12.75"/>
  <cols>
    <col min="1" max="1" width="15.8515625" style="0" customWidth="1"/>
    <col min="2" max="2" width="22.140625" style="6" customWidth="1"/>
    <col min="3" max="3" width="5.421875" style="16" customWidth="1"/>
    <col min="4" max="4" width="1.7109375" style="0" customWidth="1"/>
    <col min="5" max="5" width="6.7109375" style="16" customWidth="1"/>
    <col min="6" max="6" width="1.7109375" style="0" customWidth="1"/>
    <col min="7" max="7" width="5.140625" style="16" customWidth="1"/>
    <col min="8" max="8" width="6.7109375" style="16" customWidth="1"/>
    <col min="9" max="9" width="12.7109375" style="16" customWidth="1"/>
    <col min="10" max="10" width="1.7109375" style="0" customWidth="1"/>
    <col min="11" max="11" width="4.57421875" style="16" customWidth="1"/>
    <col min="12" max="12" width="6.7109375" style="16" customWidth="1"/>
    <col min="13" max="13" width="12.7109375" style="16" customWidth="1"/>
    <col min="14" max="14" width="1.7109375" style="0" customWidth="1"/>
    <col min="15" max="15" width="4.7109375" style="16" customWidth="1"/>
    <col min="16" max="16" width="6.7109375" style="16" customWidth="1"/>
    <col min="17" max="17" width="12.7109375" style="16" customWidth="1"/>
    <col min="18" max="18" width="1.7109375" style="0" customWidth="1"/>
    <col min="19" max="20" width="8.7109375" style="0" customWidth="1"/>
    <col min="21" max="21" width="12.7109375" style="0" bestFit="1" customWidth="1"/>
  </cols>
  <sheetData>
    <row r="1" ht="12.75">
      <c r="A1" s="7" t="s">
        <v>38</v>
      </c>
    </row>
    <row r="3" spans="1:3" ht="12.75">
      <c r="A3" s="8" t="s">
        <v>40</v>
      </c>
      <c r="B3" s="8">
        <v>37706</v>
      </c>
      <c r="C3" s="17" t="s">
        <v>41</v>
      </c>
    </row>
    <row r="4" spans="5:21" ht="12.75">
      <c r="E4" s="17" t="s">
        <v>78</v>
      </c>
      <c r="G4" s="3" t="s">
        <v>19</v>
      </c>
      <c r="K4" s="3" t="s">
        <v>18</v>
      </c>
      <c r="O4" s="3" t="s">
        <v>20</v>
      </c>
      <c r="S4" s="3" t="s">
        <v>77</v>
      </c>
      <c r="T4" s="16"/>
      <c r="U4" s="16"/>
    </row>
    <row r="5" spans="1:21" ht="12.75">
      <c r="A5" s="2" t="s">
        <v>17</v>
      </c>
      <c r="B5" s="3" t="s">
        <v>16</v>
      </c>
      <c r="C5" s="3"/>
      <c r="D5" s="2"/>
      <c r="E5" s="2" t="s">
        <v>79</v>
      </c>
      <c r="F5" s="2"/>
      <c r="G5" s="2" t="s">
        <v>25</v>
      </c>
      <c r="H5" s="2" t="s">
        <v>26</v>
      </c>
      <c r="I5" s="2" t="s">
        <v>27</v>
      </c>
      <c r="J5" s="2"/>
      <c r="K5" s="2" t="s">
        <v>25</v>
      </c>
      <c r="L5" s="2" t="s">
        <v>26</v>
      </c>
      <c r="M5" s="2" t="s">
        <v>27</v>
      </c>
      <c r="O5" s="2" t="s">
        <v>25</v>
      </c>
      <c r="P5" s="2" t="s">
        <v>26</v>
      </c>
      <c r="Q5" s="2" t="s">
        <v>27</v>
      </c>
      <c r="R5" s="2"/>
      <c r="S5" s="2" t="s">
        <v>25</v>
      </c>
      <c r="T5" s="2" t="s">
        <v>26</v>
      </c>
      <c r="U5" s="2" t="s">
        <v>27</v>
      </c>
    </row>
    <row r="6" spans="5:21" ht="12.75">
      <c r="E6" s="18"/>
      <c r="P6" s="18"/>
      <c r="Q6" s="18"/>
      <c r="S6" s="16"/>
      <c r="T6" s="16"/>
      <c r="U6" s="16"/>
    </row>
    <row r="7" spans="1:21" ht="12.75">
      <c r="A7" s="3" t="s">
        <v>30</v>
      </c>
      <c r="D7" s="11"/>
      <c r="E7" s="1">
        <v>120</v>
      </c>
      <c r="F7" s="12"/>
      <c r="H7" s="18"/>
      <c r="I7" s="1">
        <f>SUM(I8:I10)</f>
        <v>118.41499999999999</v>
      </c>
      <c r="J7" s="12"/>
      <c r="L7" s="18"/>
      <c r="M7" s="1">
        <f>SUM(M8:M9)</f>
        <v>40</v>
      </c>
      <c r="P7" s="18"/>
      <c r="Q7" s="1">
        <f>SUM(Q8:Q9)</f>
        <v>40</v>
      </c>
      <c r="R7" s="12"/>
      <c r="S7" s="16"/>
      <c r="T7" s="18"/>
      <c r="U7" s="1">
        <f>SUM(U8:U9)</f>
        <v>40</v>
      </c>
    </row>
    <row r="8" spans="2:21" ht="12.75">
      <c r="B8" s="5" t="s">
        <v>15</v>
      </c>
      <c r="C8" s="4"/>
      <c r="D8" s="13"/>
      <c r="E8" s="19"/>
      <c r="F8" s="13"/>
      <c r="G8" s="4">
        <v>1</v>
      </c>
      <c r="H8" s="19">
        <v>70</v>
      </c>
      <c r="I8" s="19">
        <f>G8*H8</f>
        <v>70</v>
      </c>
      <c r="J8" s="13"/>
      <c r="K8" s="4">
        <v>1</v>
      </c>
      <c r="L8" s="19">
        <v>40</v>
      </c>
      <c r="M8" s="19">
        <f>K8*L8</f>
        <v>40</v>
      </c>
      <c r="O8" s="4">
        <v>1</v>
      </c>
      <c r="P8" s="19">
        <v>40</v>
      </c>
      <c r="Q8" s="19">
        <f>O8*P8</f>
        <v>40</v>
      </c>
      <c r="R8" s="13"/>
      <c r="S8" s="4">
        <v>1</v>
      </c>
      <c r="T8" s="19">
        <v>40</v>
      </c>
      <c r="U8" s="19">
        <f>S8*T8</f>
        <v>40</v>
      </c>
    </row>
    <row r="9" spans="2:21" ht="12.75">
      <c r="B9" s="5" t="s">
        <v>14</v>
      </c>
      <c r="D9" s="11"/>
      <c r="E9" s="19"/>
      <c r="F9" s="13"/>
      <c r="H9" s="18"/>
      <c r="I9" s="19">
        <v>2</v>
      </c>
      <c r="J9" s="13"/>
      <c r="L9" s="18"/>
      <c r="M9" s="19">
        <v>0</v>
      </c>
      <c r="P9" s="18"/>
      <c r="Q9" s="19">
        <v>0</v>
      </c>
      <c r="R9" s="13"/>
      <c r="S9" s="16"/>
      <c r="T9" s="18"/>
      <c r="U9" s="19">
        <v>0</v>
      </c>
    </row>
    <row r="10" spans="2:21" ht="12.75">
      <c r="B10" s="5" t="s">
        <v>61</v>
      </c>
      <c r="D10" s="11"/>
      <c r="E10" s="19"/>
      <c r="F10" s="13"/>
      <c r="H10" s="18"/>
      <c r="I10" s="19">
        <f>0.05*M58</f>
        <v>46.415</v>
      </c>
      <c r="J10" s="13"/>
      <c r="L10" s="18"/>
      <c r="M10" s="19"/>
      <c r="P10" s="18"/>
      <c r="Q10" s="19"/>
      <c r="R10" s="13"/>
      <c r="S10" s="16"/>
      <c r="T10" s="18"/>
      <c r="U10" s="19"/>
    </row>
    <row r="11" spans="2:21" ht="12.75">
      <c r="B11" s="10"/>
      <c r="D11" s="11"/>
      <c r="E11" s="18"/>
      <c r="F11" s="11"/>
      <c r="H11" s="18"/>
      <c r="I11" s="18"/>
      <c r="J11" s="11"/>
      <c r="L11" s="18"/>
      <c r="M11" s="18"/>
      <c r="P11" s="18"/>
      <c r="Q11" s="18"/>
      <c r="R11" s="11"/>
      <c r="S11" s="16"/>
      <c r="T11" s="18"/>
      <c r="U11" s="18"/>
    </row>
    <row r="12" spans="1:21" ht="12.75">
      <c r="A12" s="3" t="s">
        <v>31</v>
      </c>
      <c r="B12" s="10"/>
      <c r="D12" s="11"/>
      <c r="E12" s="1">
        <v>205</v>
      </c>
      <c r="F12" s="12"/>
      <c r="H12" s="18"/>
      <c r="I12" s="1">
        <f>SUM(I13:I18)</f>
        <v>204.6</v>
      </c>
      <c r="J12" s="12"/>
      <c r="L12" s="18"/>
      <c r="M12" s="1">
        <f>SUM(M13:M18)</f>
        <v>204.6</v>
      </c>
      <c r="P12" s="18"/>
      <c r="Q12" s="1">
        <f>SUM(Q13:Q18)</f>
        <v>63.3</v>
      </c>
      <c r="R12" s="12"/>
      <c r="S12" s="16"/>
      <c r="T12" s="18"/>
      <c r="U12" s="1">
        <f>SUM(U13:U18)</f>
        <v>120.6</v>
      </c>
    </row>
    <row r="13" spans="2:21" ht="12.75">
      <c r="B13" s="5" t="s">
        <v>42</v>
      </c>
      <c r="D13" s="11"/>
      <c r="E13" s="19"/>
      <c r="F13" s="12"/>
      <c r="G13" s="16">
        <v>2</v>
      </c>
      <c r="H13" s="18">
        <v>21.3</v>
      </c>
      <c r="I13" s="19">
        <f aca="true" t="shared" si="0" ref="I13:I18">G13*H13</f>
        <v>42.6</v>
      </c>
      <c r="J13" s="12"/>
      <c r="K13" s="16">
        <v>2</v>
      </c>
      <c r="L13" s="18">
        <v>21.3</v>
      </c>
      <c r="M13" s="19">
        <f aca="true" t="shared" si="1" ref="M13:M18">K13*L13</f>
        <v>42.6</v>
      </c>
      <c r="O13" s="16">
        <v>1</v>
      </c>
      <c r="P13" s="18">
        <v>21.3</v>
      </c>
      <c r="Q13" s="19">
        <f aca="true" t="shared" si="2" ref="Q13:Q18">O13*P13</f>
        <v>21.3</v>
      </c>
      <c r="R13" s="12"/>
      <c r="S13" s="16">
        <v>2</v>
      </c>
      <c r="T13" s="18">
        <v>21.3</v>
      </c>
      <c r="U13" s="19">
        <f aca="true" t="shared" si="3" ref="U13:U18">S13*T13</f>
        <v>42.6</v>
      </c>
    </row>
    <row r="14" spans="2:21" ht="12.75">
      <c r="B14" s="5" t="s">
        <v>13</v>
      </c>
      <c r="C14" s="4"/>
      <c r="D14" s="13"/>
      <c r="E14" s="19"/>
      <c r="F14" s="13"/>
      <c r="G14" s="4">
        <v>3</v>
      </c>
      <c r="H14" s="19">
        <v>14</v>
      </c>
      <c r="I14" s="19">
        <f t="shared" si="0"/>
        <v>42</v>
      </c>
      <c r="J14" s="13"/>
      <c r="K14" s="4">
        <v>3</v>
      </c>
      <c r="L14" s="19">
        <v>14</v>
      </c>
      <c r="M14" s="19">
        <f t="shared" si="1"/>
        <v>42</v>
      </c>
      <c r="O14" s="4">
        <v>3</v>
      </c>
      <c r="P14" s="19">
        <v>14</v>
      </c>
      <c r="Q14" s="19">
        <f t="shared" si="2"/>
        <v>42</v>
      </c>
      <c r="R14" s="13"/>
      <c r="S14" s="4">
        <v>3</v>
      </c>
      <c r="T14" s="19">
        <v>14</v>
      </c>
      <c r="U14" s="19">
        <f t="shared" si="3"/>
        <v>42</v>
      </c>
    </row>
    <row r="15" spans="2:21" ht="12.75">
      <c r="B15" s="5" t="s">
        <v>12</v>
      </c>
      <c r="C15" s="4"/>
      <c r="D15" s="13"/>
      <c r="E15" s="19"/>
      <c r="F15" s="13"/>
      <c r="G15" s="4">
        <v>1</v>
      </c>
      <c r="H15" s="19">
        <v>18</v>
      </c>
      <c r="I15" s="19">
        <f t="shared" si="0"/>
        <v>18</v>
      </c>
      <c r="J15" s="13"/>
      <c r="K15" s="4">
        <v>1</v>
      </c>
      <c r="L15" s="19">
        <v>18</v>
      </c>
      <c r="M15" s="19">
        <f t="shared" si="1"/>
        <v>18</v>
      </c>
      <c r="O15" s="4">
        <v>0</v>
      </c>
      <c r="P15" s="19">
        <v>18</v>
      </c>
      <c r="Q15" s="19">
        <f t="shared" si="2"/>
        <v>0</v>
      </c>
      <c r="R15" s="13"/>
      <c r="S15" s="4">
        <v>1</v>
      </c>
      <c r="T15" s="19">
        <v>18</v>
      </c>
      <c r="U15" s="19">
        <f t="shared" si="3"/>
        <v>18</v>
      </c>
    </row>
    <row r="16" spans="2:21" ht="12.75">
      <c r="B16" s="5" t="s">
        <v>11</v>
      </c>
      <c r="C16" s="4"/>
      <c r="D16" s="13"/>
      <c r="E16" s="19"/>
      <c r="F16" s="13"/>
      <c r="G16" s="4">
        <v>1</v>
      </c>
      <c r="H16" s="19">
        <v>18</v>
      </c>
      <c r="I16" s="19">
        <f t="shared" si="0"/>
        <v>18</v>
      </c>
      <c r="J16" s="13"/>
      <c r="K16" s="4">
        <v>1</v>
      </c>
      <c r="L16" s="19">
        <v>18</v>
      </c>
      <c r="M16" s="19">
        <f t="shared" si="1"/>
        <v>18</v>
      </c>
      <c r="O16" s="4">
        <v>0</v>
      </c>
      <c r="P16" s="19">
        <v>18</v>
      </c>
      <c r="Q16" s="19">
        <f t="shared" si="2"/>
        <v>0</v>
      </c>
      <c r="R16" s="13"/>
      <c r="S16" s="4">
        <v>1</v>
      </c>
      <c r="T16" s="19">
        <v>18</v>
      </c>
      <c r="U16" s="19">
        <f t="shared" si="3"/>
        <v>18</v>
      </c>
    </row>
    <row r="17" spans="2:21" ht="12.75">
      <c r="B17" s="5" t="s">
        <v>10</v>
      </c>
      <c r="C17" s="4"/>
      <c r="D17" s="13"/>
      <c r="E17" s="19"/>
      <c r="F17" s="13"/>
      <c r="G17" s="4">
        <v>12</v>
      </c>
      <c r="H17" s="19">
        <v>0</v>
      </c>
      <c r="I17" s="19">
        <f t="shared" si="0"/>
        <v>0</v>
      </c>
      <c r="J17" s="13"/>
      <c r="K17" s="4">
        <v>12</v>
      </c>
      <c r="L17" s="19">
        <v>0</v>
      </c>
      <c r="M17" s="19">
        <f t="shared" si="1"/>
        <v>0</v>
      </c>
      <c r="O17" s="4">
        <v>12</v>
      </c>
      <c r="P17" s="19">
        <v>0</v>
      </c>
      <c r="Q17" s="19">
        <f t="shared" si="2"/>
        <v>0</v>
      </c>
      <c r="R17" s="13"/>
      <c r="S17" s="4">
        <v>12</v>
      </c>
      <c r="T17" s="19">
        <v>0</v>
      </c>
      <c r="U17" s="19">
        <f t="shared" si="3"/>
        <v>0</v>
      </c>
    </row>
    <row r="18" spans="2:21" ht="12.75">
      <c r="B18" s="5" t="s">
        <v>9</v>
      </c>
      <c r="C18" s="4"/>
      <c r="D18" s="13"/>
      <c r="E18" s="19"/>
      <c r="F18" s="13"/>
      <c r="G18" s="4">
        <v>4</v>
      </c>
      <c r="H18" s="19">
        <v>21</v>
      </c>
      <c r="I18" s="19">
        <f t="shared" si="0"/>
        <v>84</v>
      </c>
      <c r="J18" s="13"/>
      <c r="K18" s="4">
        <v>4</v>
      </c>
      <c r="L18" s="19">
        <v>21</v>
      </c>
      <c r="M18" s="19">
        <f t="shared" si="1"/>
        <v>84</v>
      </c>
      <c r="O18" s="4">
        <v>0</v>
      </c>
      <c r="P18" s="19">
        <v>21</v>
      </c>
      <c r="Q18" s="19">
        <f t="shared" si="2"/>
        <v>0</v>
      </c>
      <c r="R18" s="13"/>
      <c r="S18" s="4">
        <v>4</v>
      </c>
      <c r="T18" s="19">
        <v>0</v>
      </c>
      <c r="U18" s="19">
        <f t="shared" si="3"/>
        <v>0</v>
      </c>
    </row>
    <row r="19" spans="2:21" ht="12.75">
      <c r="B19" s="10"/>
      <c r="D19" s="11"/>
      <c r="E19" s="18"/>
      <c r="F19" s="11"/>
      <c r="H19" s="18"/>
      <c r="I19" s="18"/>
      <c r="J19" s="11"/>
      <c r="L19" s="18"/>
      <c r="M19" s="18"/>
      <c r="P19" s="18"/>
      <c r="Q19" s="18"/>
      <c r="R19" s="11"/>
      <c r="S19" s="16"/>
      <c r="T19" s="18"/>
      <c r="U19" s="18"/>
    </row>
    <row r="20" spans="1:21" ht="12.75">
      <c r="A20" s="3" t="s">
        <v>32</v>
      </c>
      <c r="B20" s="10"/>
      <c r="D20" s="11"/>
      <c r="E20" s="1">
        <v>12</v>
      </c>
      <c r="F20" s="14"/>
      <c r="H20" s="18"/>
      <c r="I20" s="1">
        <f>SUM(I21:I26)</f>
        <v>10</v>
      </c>
      <c r="J20" s="14"/>
      <c r="L20" s="18"/>
      <c r="M20" s="1">
        <f>SUM(M21:M26)</f>
        <v>10</v>
      </c>
      <c r="P20" s="18"/>
      <c r="Q20" s="1">
        <f>SUM(Q21:Q26)</f>
        <v>88</v>
      </c>
      <c r="R20" s="14"/>
      <c r="S20" s="16"/>
      <c r="T20" s="18"/>
      <c r="U20" s="1">
        <f>SUM(U21:U26)</f>
        <v>288</v>
      </c>
    </row>
    <row r="21" spans="2:21" ht="12.75">
      <c r="B21" s="5" t="s">
        <v>71</v>
      </c>
      <c r="C21" s="4"/>
      <c r="D21" s="13"/>
      <c r="E21" s="19"/>
      <c r="F21" s="13"/>
      <c r="G21" s="4">
        <v>1</v>
      </c>
      <c r="H21" s="19">
        <v>10</v>
      </c>
      <c r="I21" s="19">
        <f aca="true" t="shared" si="4" ref="I21:I26">G21*H21</f>
        <v>10</v>
      </c>
      <c r="J21" s="13"/>
      <c r="K21" s="4">
        <v>1</v>
      </c>
      <c r="L21" s="19">
        <v>10</v>
      </c>
      <c r="M21" s="19">
        <f aca="true" t="shared" si="5" ref="M21:M26">K21*L21</f>
        <v>10</v>
      </c>
      <c r="O21" s="4">
        <v>1</v>
      </c>
      <c r="P21" s="19">
        <v>10</v>
      </c>
      <c r="Q21" s="19">
        <f aca="true" t="shared" si="6" ref="Q21:Q26">O21*P21</f>
        <v>10</v>
      </c>
      <c r="R21" s="13"/>
      <c r="S21" s="4">
        <v>1</v>
      </c>
      <c r="T21" s="19">
        <v>10</v>
      </c>
      <c r="U21" s="19">
        <f aca="true" t="shared" si="7" ref="U21:U26">S21*T21</f>
        <v>10</v>
      </c>
    </row>
    <row r="22" spans="2:21" ht="12.75">
      <c r="B22" s="5" t="s">
        <v>72</v>
      </c>
      <c r="C22" s="4"/>
      <c r="D22" s="13"/>
      <c r="E22" s="19"/>
      <c r="F22" s="13"/>
      <c r="G22" s="4">
        <v>0</v>
      </c>
      <c r="H22" s="19">
        <v>26</v>
      </c>
      <c r="I22" s="19">
        <f t="shared" si="4"/>
        <v>0</v>
      </c>
      <c r="J22" s="13"/>
      <c r="K22" s="4">
        <v>0</v>
      </c>
      <c r="L22" s="19">
        <v>26</v>
      </c>
      <c r="M22" s="19">
        <f t="shared" si="5"/>
        <v>0</v>
      </c>
      <c r="O22" s="4">
        <v>0</v>
      </c>
      <c r="P22" s="19">
        <v>26</v>
      </c>
      <c r="Q22" s="19">
        <f t="shared" si="6"/>
        <v>0</v>
      </c>
      <c r="R22" s="13"/>
      <c r="S22" s="4">
        <v>1</v>
      </c>
      <c r="T22" s="19">
        <v>26</v>
      </c>
      <c r="U22" s="19">
        <f t="shared" si="7"/>
        <v>26</v>
      </c>
    </row>
    <row r="23" spans="2:21" ht="12.75">
      <c r="B23" s="5" t="s">
        <v>73</v>
      </c>
      <c r="C23" s="4"/>
      <c r="D23" s="13"/>
      <c r="E23" s="19"/>
      <c r="F23" s="14"/>
      <c r="G23" s="4">
        <v>0</v>
      </c>
      <c r="H23" s="19">
        <v>6.5</v>
      </c>
      <c r="I23" s="19">
        <f t="shared" si="4"/>
        <v>0</v>
      </c>
      <c r="J23" s="14"/>
      <c r="K23" s="4">
        <v>0</v>
      </c>
      <c r="L23" s="19">
        <v>6.5</v>
      </c>
      <c r="M23" s="19">
        <f t="shared" si="5"/>
        <v>0</v>
      </c>
      <c r="O23" s="4">
        <v>12</v>
      </c>
      <c r="P23" s="19">
        <v>6.5</v>
      </c>
      <c r="Q23" s="19">
        <f t="shared" si="6"/>
        <v>78</v>
      </c>
      <c r="R23" s="14"/>
      <c r="S23" s="4">
        <v>12</v>
      </c>
      <c r="T23" s="19">
        <v>6.5</v>
      </c>
      <c r="U23" s="19">
        <f t="shared" si="7"/>
        <v>78</v>
      </c>
    </row>
    <row r="24" spans="2:21" ht="12.75">
      <c r="B24" s="5" t="s">
        <v>74</v>
      </c>
      <c r="C24" s="4"/>
      <c r="D24" s="13"/>
      <c r="E24" s="19"/>
      <c r="F24" s="14"/>
      <c r="G24" s="4">
        <v>0</v>
      </c>
      <c r="H24" s="19">
        <v>62</v>
      </c>
      <c r="I24" s="19">
        <f t="shared" si="4"/>
        <v>0</v>
      </c>
      <c r="J24" s="14"/>
      <c r="K24" s="4">
        <v>0</v>
      </c>
      <c r="L24" s="19">
        <v>62</v>
      </c>
      <c r="M24" s="19">
        <f t="shared" si="5"/>
        <v>0</v>
      </c>
      <c r="O24" s="4">
        <v>0</v>
      </c>
      <c r="P24" s="19">
        <v>62</v>
      </c>
      <c r="Q24" s="19">
        <f t="shared" si="6"/>
        <v>0</v>
      </c>
      <c r="R24" s="14"/>
      <c r="S24" s="4">
        <v>1</v>
      </c>
      <c r="T24" s="19">
        <v>62</v>
      </c>
      <c r="U24" s="19">
        <f t="shared" si="7"/>
        <v>62</v>
      </c>
    </row>
    <row r="25" spans="2:21" ht="12.75">
      <c r="B25" s="5" t="s">
        <v>75</v>
      </c>
      <c r="C25" s="4"/>
      <c r="D25" s="13"/>
      <c r="E25" s="19"/>
      <c r="F25" s="13"/>
      <c r="G25" s="4">
        <v>0</v>
      </c>
      <c r="H25" s="19">
        <v>28</v>
      </c>
      <c r="I25" s="19">
        <f t="shared" si="4"/>
        <v>0</v>
      </c>
      <c r="J25" s="13"/>
      <c r="K25" s="4">
        <v>0</v>
      </c>
      <c r="L25" s="19">
        <v>28</v>
      </c>
      <c r="M25" s="19">
        <f t="shared" si="5"/>
        <v>0</v>
      </c>
      <c r="O25" s="4">
        <v>0</v>
      </c>
      <c r="P25" s="19">
        <v>28</v>
      </c>
      <c r="Q25" s="19">
        <f t="shared" si="6"/>
        <v>0</v>
      </c>
      <c r="R25" s="13"/>
      <c r="S25" s="4">
        <v>4</v>
      </c>
      <c r="T25" s="19">
        <v>28</v>
      </c>
      <c r="U25" s="19">
        <f t="shared" si="7"/>
        <v>112</v>
      </c>
    </row>
    <row r="26" spans="2:21" ht="12.75">
      <c r="B26" s="5" t="s">
        <v>76</v>
      </c>
      <c r="C26" s="4"/>
      <c r="D26" s="13"/>
      <c r="E26" s="19"/>
      <c r="F26" s="13"/>
      <c r="G26" s="4">
        <v>0</v>
      </c>
      <c r="H26" s="19">
        <v>30</v>
      </c>
      <c r="I26" s="19">
        <f t="shared" si="4"/>
        <v>0</v>
      </c>
      <c r="J26" s="13"/>
      <c r="K26" s="4">
        <v>0</v>
      </c>
      <c r="L26" s="19">
        <v>30</v>
      </c>
      <c r="M26" s="19">
        <f t="shared" si="5"/>
        <v>0</v>
      </c>
      <c r="O26" s="4">
        <v>0</v>
      </c>
      <c r="P26" s="19">
        <v>30</v>
      </c>
      <c r="Q26" s="19">
        <f t="shared" si="6"/>
        <v>0</v>
      </c>
      <c r="R26" s="13"/>
      <c r="S26" s="4">
        <v>0</v>
      </c>
      <c r="T26" s="19">
        <v>30</v>
      </c>
      <c r="U26" s="19">
        <f t="shared" si="7"/>
        <v>0</v>
      </c>
    </row>
    <row r="27" spans="2:21" ht="12.75">
      <c r="B27" s="10"/>
      <c r="D27" s="11"/>
      <c r="E27" s="18"/>
      <c r="F27" s="11"/>
      <c r="H27" s="18"/>
      <c r="I27" s="18"/>
      <c r="J27" s="11"/>
      <c r="L27" s="18"/>
      <c r="M27" s="18"/>
      <c r="P27" s="18"/>
      <c r="Q27" s="18"/>
      <c r="R27" s="11"/>
      <c r="S27" s="16"/>
      <c r="T27" s="18"/>
      <c r="U27" s="18"/>
    </row>
    <row r="28" spans="1:21" ht="12.75">
      <c r="A28" s="3" t="s">
        <v>33</v>
      </c>
      <c r="B28" s="10"/>
      <c r="D28" s="11"/>
      <c r="E28" s="1">
        <v>60</v>
      </c>
      <c r="F28" s="15"/>
      <c r="H28" s="18"/>
      <c r="I28" s="1">
        <f>SUM(I29:I31)</f>
        <v>58.4</v>
      </c>
      <c r="J28" s="15"/>
      <c r="L28" s="18"/>
      <c r="M28" s="1">
        <f>SUM(M29:M31)</f>
        <v>58.4</v>
      </c>
      <c r="P28" s="18"/>
      <c r="Q28" s="1">
        <f>SUM(Q29:Q31)</f>
        <v>42.8</v>
      </c>
      <c r="R28" s="15"/>
      <c r="S28" s="16"/>
      <c r="T28" s="18"/>
      <c r="U28" s="1">
        <f>SUM(U29:U31)</f>
        <v>58.4</v>
      </c>
    </row>
    <row r="29" spans="2:21" ht="12.75">
      <c r="B29" s="5" t="s">
        <v>8</v>
      </c>
      <c r="D29" s="11"/>
      <c r="E29" s="19"/>
      <c r="F29" s="14"/>
      <c r="G29" s="16">
        <v>1</v>
      </c>
      <c r="H29" s="18">
        <v>17.8</v>
      </c>
      <c r="I29" s="19">
        <f>G29*H29</f>
        <v>17.8</v>
      </c>
      <c r="J29" s="14"/>
      <c r="K29" s="16">
        <v>1</v>
      </c>
      <c r="L29" s="18">
        <v>17.8</v>
      </c>
      <c r="M29" s="19">
        <f>K29*L29</f>
        <v>17.8</v>
      </c>
      <c r="O29" s="16">
        <v>1</v>
      </c>
      <c r="P29" s="18">
        <v>17.8</v>
      </c>
      <c r="Q29" s="19">
        <f>O29*P29</f>
        <v>17.8</v>
      </c>
      <c r="R29" s="14"/>
      <c r="S29" s="16">
        <v>1</v>
      </c>
      <c r="T29" s="18">
        <v>17.8</v>
      </c>
      <c r="U29" s="19">
        <f>S29*T29</f>
        <v>17.8</v>
      </c>
    </row>
    <row r="30" spans="2:21" ht="12.75">
      <c r="B30" s="5" t="s">
        <v>7</v>
      </c>
      <c r="C30" s="4"/>
      <c r="D30" s="13"/>
      <c r="E30" s="19"/>
      <c r="F30" s="13"/>
      <c r="G30" s="4">
        <v>2</v>
      </c>
      <c r="H30" s="19">
        <v>12.5</v>
      </c>
      <c r="I30" s="19">
        <f>G30*H30</f>
        <v>25</v>
      </c>
      <c r="J30" s="13"/>
      <c r="K30" s="4">
        <v>2</v>
      </c>
      <c r="L30" s="19">
        <v>12.5</v>
      </c>
      <c r="M30" s="19">
        <f>K30*L30</f>
        <v>25</v>
      </c>
      <c r="O30" s="4">
        <v>2</v>
      </c>
      <c r="P30" s="19">
        <v>12.5</v>
      </c>
      <c r="Q30" s="19">
        <f>O30*P30</f>
        <v>25</v>
      </c>
      <c r="R30" s="13"/>
      <c r="S30" s="4">
        <v>2</v>
      </c>
      <c r="T30" s="19">
        <v>12.5</v>
      </c>
      <c r="U30" s="19">
        <f>S30*T30</f>
        <v>25</v>
      </c>
    </row>
    <row r="31" spans="2:21" ht="12.75">
      <c r="B31" s="5" t="s">
        <v>59</v>
      </c>
      <c r="C31" s="4"/>
      <c r="D31" s="13"/>
      <c r="E31" s="19"/>
      <c r="F31" s="13"/>
      <c r="G31" s="4">
        <v>1</v>
      </c>
      <c r="H31" s="19">
        <v>15.6</v>
      </c>
      <c r="I31" s="19">
        <f>G31*H31</f>
        <v>15.6</v>
      </c>
      <c r="J31" s="13"/>
      <c r="K31" s="4">
        <v>1</v>
      </c>
      <c r="L31" s="19">
        <v>15.6</v>
      </c>
      <c r="M31" s="19">
        <f>K31*L31</f>
        <v>15.6</v>
      </c>
      <c r="O31" s="4">
        <v>0</v>
      </c>
      <c r="P31" s="19">
        <v>15.6</v>
      </c>
      <c r="Q31" s="19">
        <f>O31*P31</f>
        <v>0</v>
      </c>
      <c r="R31" s="13"/>
      <c r="S31" s="4">
        <v>1</v>
      </c>
      <c r="T31" s="19">
        <v>15.6</v>
      </c>
      <c r="U31" s="19">
        <f>S31*T31</f>
        <v>15.6</v>
      </c>
    </row>
    <row r="32" spans="2:21" ht="12.75">
      <c r="B32" s="10"/>
      <c r="D32" s="11"/>
      <c r="E32" s="18"/>
      <c r="F32" s="11"/>
      <c r="H32" s="18"/>
      <c r="I32" s="18"/>
      <c r="J32" s="11"/>
      <c r="L32" s="18"/>
      <c r="M32" s="18"/>
      <c r="P32" s="18"/>
      <c r="Q32" s="18"/>
      <c r="R32" s="11"/>
      <c r="S32" s="16"/>
      <c r="T32" s="18"/>
      <c r="U32" s="18"/>
    </row>
    <row r="33" spans="1:21" ht="12.75">
      <c r="A33" s="3" t="s">
        <v>34</v>
      </c>
      <c r="B33" s="10"/>
      <c r="D33" s="11"/>
      <c r="E33" s="1">
        <v>93</v>
      </c>
      <c r="F33" s="12"/>
      <c r="H33" s="18"/>
      <c r="I33" s="1">
        <f>SUM(I34:I38)</f>
        <v>91</v>
      </c>
      <c r="J33" s="12"/>
      <c r="L33" s="18"/>
      <c r="M33" s="1">
        <f>SUM(M34:M38)</f>
        <v>91</v>
      </c>
      <c r="P33" s="18"/>
      <c r="Q33" s="1">
        <f>SUM(Q34:Q38)</f>
        <v>8</v>
      </c>
      <c r="R33" s="12"/>
      <c r="S33" s="16"/>
      <c r="T33" s="18"/>
      <c r="U33" s="1">
        <f>SUM(U34:U38)</f>
        <v>36</v>
      </c>
    </row>
    <row r="34" spans="2:21" ht="12.75">
      <c r="B34" s="5" t="s">
        <v>6</v>
      </c>
      <c r="C34" s="4"/>
      <c r="D34" s="13"/>
      <c r="E34" s="19"/>
      <c r="F34" s="13"/>
      <c r="G34" s="4">
        <v>2</v>
      </c>
      <c r="H34" s="19">
        <v>4</v>
      </c>
      <c r="I34" s="19">
        <f>G34*H34</f>
        <v>8</v>
      </c>
      <c r="J34" s="13"/>
      <c r="K34" s="4">
        <v>2</v>
      </c>
      <c r="L34" s="19">
        <v>4</v>
      </c>
      <c r="M34" s="19">
        <f>K34*L34</f>
        <v>8</v>
      </c>
      <c r="O34" s="4">
        <v>2</v>
      </c>
      <c r="P34" s="19">
        <v>4</v>
      </c>
      <c r="Q34" s="19">
        <f>O34*P34</f>
        <v>8</v>
      </c>
      <c r="R34" s="13"/>
      <c r="S34" s="4">
        <v>2</v>
      </c>
      <c r="T34" s="19">
        <v>4</v>
      </c>
      <c r="U34" s="19">
        <f>S34*T34</f>
        <v>8</v>
      </c>
    </row>
    <row r="35" spans="2:21" ht="12.75">
      <c r="B35" s="5" t="s">
        <v>5</v>
      </c>
      <c r="C35" s="4"/>
      <c r="D35" s="13"/>
      <c r="E35" s="19"/>
      <c r="F35" s="13"/>
      <c r="G35" s="4">
        <v>1</v>
      </c>
      <c r="H35" s="19">
        <v>28</v>
      </c>
      <c r="I35" s="19">
        <f>G35*H35</f>
        <v>28</v>
      </c>
      <c r="J35" s="13"/>
      <c r="K35" s="4">
        <v>1</v>
      </c>
      <c r="L35" s="19">
        <v>28</v>
      </c>
      <c r="M35" s="19">
        <f>K35*L35</f>
        <v>28</v>
      </c>
      <c r="O35" s="4">
        <v>0</v>
      </c>
      <c r="P35" s="19">
        <v>28</v>
      </c>
      <c r="Q35" s="19">
        <f>O35*P35</f>
        <v>0</v>
      </c>
      <c r="R35" s="13"/>
      <c r="S35" s="4">
        <v>1</v>
      </c>
      <c r="T35" s="19">
        <v>28</v>
      </c>
      <c r="U35" s="19">
        <f>S35*T35</f>
        <v>28</v>
      </c>
    </row>
    <row r="36" spans="2:21" ht="12.75">
      <c r="B36" s="5" t="s">
        <v>4</v>
      </c>
      <c r="C36" s="4"/>
      <c r="D36" s="13"/>
      <c r="E36" s="19"/>
      <c r="F36" s="13"/>
      <c r="G36" s="4">
        <v>1</v>
      </c>
      <c r="H36" s="19">
        <v>30</v>
      </c>
      <c r="I36" s="19">
        <v>30</v>
      </c>
      <c r="J36" s="13"/>
      <c r="K36" s="4">
        <v>1</v>
      </c>
      <c r="L36" s="19">
        <v>30</v>
      </c>
      <c r="M36" s="19">
        <f>K36*L36</f>
        <v>30</v>
      </c>
      <c r="O36" s="4">
        <v>0</v>
      </c>
      <c r="P36" s="19">
        <v>30</v>
      </c>
      <c r="Q36" s="19">
        <f>O36*P36</f>
        <v>0</v>
      </c>
      <c r="R36" s="13"/>
      <c r="S36" s="4">
        <v>0</v>
      </c>
      <c r="T36" s="19">
        <v>30</v>
      </c>
      <c r="U36" s="19">
        <f>S36*T36</f>
        <v>0</v>
      </c>
    </row>
    <row r="37" spans="2:21" ht="12.75">
      <c r="B37" s="5" t="s">
        <v>3</v>
      </c>
      <c r="C37" s="4"/>
      <c r="D37" s="13"/>
      <c r="E37" s="19"/>
      <c r="F37" s="13"/>
      <c r="G37" s="4">
        <v>1</v>
      </c>
      <c r="H37" s="19">
        <v>25</v>
      </c>
      <c r="I37" s="19">
        <v>25</v>
      </c>
      <c r="J37" s="13"/>
      <c r="K37" s="4">
        <v>1</v>
      </c>
      <c r="L37" s="19">
        <v>25</v>
      </c>
      <c r="M37" s="19">
        <f>K37*L37</f>
        <v>25</v>
      </c>
      <c r="O37" s="4">
        <v>0</v>
      </c>
      <c r="P37" s="19">
        <v>25</v>
      </c>
      <c r="Q37" s="19">
        <f>O37*P37</f>
        <v>0</v>
      </c>
      <c r="R37" s="13"/>
      <c r="S37" s="4">
        <v>0</v>
      </c>
      <c r="T37" s="19">
        <v>25</v>
      </c>
      <c r="U37" s="19">
        <f>S37*T37</f>
        <v>0</v>
      </c>
    </row>
    <row r="38" spans="2:21" ht="12.75">
      <c r="B38" s="5" t="s">
        <v>2</v>
      </c>
      <c r="C38" s="4"/>
      <c r="D38" s="13"/>
      <c r="E38" s="19"/>
      <c r="F38" s="13"/>
      <c r="G38" s="4">
        <v>1</v>
      </c>
      <c r="H38" s="19">
        <v>0</v>
      </c>
      <c r="I38" s="19">
        <f>G38*H38</f>
        <v>0</v>
      </c>
      <c r="J38" s="13"/>
      <c r="K38" s="4">
        <v>1</v>
      </c>
      <c r="L38" s="19">
        <v>0</v>
      </c>
      <c r="M38" s="19">
        <f>K38*L38</f>
        <v>0</v>
      </c>
      <c r="O38" s="4">
        <v>0</v>
      </c>
      <c r="P38" s="19">
        <v>0</v>
      </c>
      <c r="Q38" s="19">
        <f>O38*P38</f>
        <v>0</v>
      </c>
      <c r="R38" s="13"/>
      <c r="S38" s="4">
        <v>1</v>
      </c>
      <c r="T38" s="19">
        <v>0</v>
      </c>
      <c r="U38" s="19">
        <f>S38*T38</f>
        <v>0</v>
      </c>
    </row>
    <row r="39" spans="2:21" ht="12.75">
      <c r="B39" s="10"/>
      <c r="D39" s="11"/>
      <c r="E39" s="18"/>
      <c r="F39" s="11"/>
      <c r="H39" s="18"/>
      <c r="I39" s="18"/>
      <c r="J39" s="11"/>
      <c r="L39" s="18"/>
      <c r="M39" s="18"/>
      <c r="P39" s="18"/>
      <c r="Q39" s="18"/>
      <c r="R39" s="11"/>
      <c r="S39" s="16"/>
      <c r="T39" s="18"/>
      <c r="U39" s="18"/>
    </row>
    <row r="40" spans="1:21" ht="12.75">
      <c r="A40" s="3" t="s">
        <v>35</v>
      </c>
      <c r="B40" s="10"/>
      <c r="D40" s="11"/>
      <c r="E40" s="1">
        <v>56</v>
      </c>
      <c r="F40" s="12"/>
      <c r="H40" s="18"/>
      <c r="I40" s="1">
        <f>SUM(I41:I45)</f>
        <v>54</v>
      </c>
      <c r="J40" s="12"/>
      <c r="L40" s="18"/>
      <c r="M40" s="1">
        <f>SUM(M41:M45)</f>
        <v>54</v>
      </c>
      <c r="P40" s="18"/>
      <c r="Q40" s="1">
        <f>SUM(Q41:Q45)</f>
        <v>48</v>
      </c>
      <c r="R40" s="12"/>
      <c r="S40" s="16"/>
      <c r="T40" s="18"/>
      <c r="U40" s="1">
        <f>SUM(U41:U45)</f>
        <v>54</v>
      </c>
    </row>
    <row r="41" spans="2:21" ht="12.75">
      <c r="B41" s="5" t="s">
        <v>44</v>
      </c>
      <c r="D41" s="11"/>
      <c r="E41" s="19"/>
      <c r="F41" s="12"/>
      <c r="G41" s="16">
        <v>1</v>
      </c>
      <c r="H41" s="18">
        <v>54</v>
      </c>
      <c r="I41" s="19">
        <f>G41*H41</f>
        <v>54</v>
      </c>
      <c r="J41" s="12"/>
      <c r="K41" s="16">
        <v>1</v>
      </c>
      <c r="L41" s="18">
        <v>54</v>
      </c>
      <c r="M41" s="19">
        <f>K41*L41</f>
        <v>54</v>
      </c>
      <c r="O41" s="16">
        <v>0</v>
      </c>
      <c r="P41" s="18">
        <v>54</v>
      </c>
      <c r="Q41" s="19">
        <f>O41*P41</f>
        <v>0</v>
      </c>
      <c r="R41" s="12"/>
      <c r="S41" s="16">
        <v>1</v>
      </c>
      <c r="T41" s="18">
        <v>54</v>
      </c>
      <c r="U41" s="19">
        <f>S41*T41</f>
        <v>54</v>
      </c>
    </row>
    <row r="42" spans="2:21" ht="12.75">
      <c r="B42" s="5" t="s">
        <v>1</v>
      </c>
      <c r="C42" s="4"/>
      <c r="D42" s="13"/>
      <c r="E42" s="19"/>
      <c r="F42" s="13"/>
      <c r="G42" s="4">
        <v>0</v>
      </c>
      <c r="H42" s="19">
        <v>7</v>
      </c>
      <c r="I42" s="19">
        <f>G42*H42</f>
        <v>0</v>
      </c>
      <c r="J42" s="13"/>
      <c r="K42" s="4">
        <v>0</v>
      </c>
      <c r="L42" s="19">
        <v>7</v>
      </c>
      <c r="M42" s="19">
        <f>K42*L42</f>
        <v>0</v>
      </c>
      <c r="O42" s="4">
        <v>2</v>
      </c>
      <c r="P42" s="19">
        <v>7</v>
      </c>
      <c r="Q42" s="19">
        <f>O42*P42</f>
        <v>14</v>
      </c>
      <c r="R42" s="13"/>
      <c r="S42" s="4">
        <v>0</v>
      </c>
      <c r="T42" s="19">
        <v>7</v>
      </c>
      <c r="U42" s="19">
        <f>S42*T42</f>
        <v>0</v>
      </c>
    </row>
    <row r="43" spans="2:21" ht="12.75">
      <c r="B43" s="5" t="s">
        <v>70</v>
      </c>
      <c r="C43" s="4"/>
      <c r="D43" s="13"/>
      <c r="E43" s="19"/>
      <c r="F43" s="13"/>
      <c r="G43" s="4">
        <v>0</v>
      </c>
      <c r="H43" s="19">
        <v>5</v>
      </c>
      <c r="I43" s="19">
        <f>G43*H43</f>
        <v>0</v>
      </c>
      <c r="J43" s="13"/>
      <c r="K43" s="4">
        <v>0</v>
      </c>
      <c r="L43" s="19">
        <v>5</v>
      </c>
      <c r="M43" s="19">
        <f>K43*L43</f>
        <v>0</v>
      </c>
      <c r="O43" s="4">
        <v>2</v>
      </c>
      <c r="P43" s="19">
        <v>5</v>
      </c>
      <c r="Q43" s="19">
        <f>O43*P43</f>
        <v>10</v>
      </c>
      <c r="R43" s="13"/>
      <c r="S43" s="4">
        <v>0</v>
      </c>
      <c r="T43" s="19">
        <v>5</v>
      </c>
      <c r="U43" s="19">
        <f>S43*T43</f>
        <v>0</v>
      </c>
    </row>
    <row r="44" spans="2:21" ht="12.75">
      <c r="B44" s="5" t="s">
        <v>0</v>
      </c>
      <c r="C44" s="4"/>
      <c r="D44" s="13"/>
      <c r="E44" s="19"/>
      <c r="F44" s="13"/>
      <c r="G44" s="4">
        <v>0</v>
      </c>
      <c r="H44" s="19">
        <v>7</v>
      </c>
      <c r="I44" s="19">
        <f>G44*H44</f>
        <v>0</v>
      </c>
      <c r="J44" s="13"/>
      <c r="K44" s="4">
        <v>0</v>
      </c>
      <c r="L44" s="19">
        <v>7</v>
      </c>
      <c r="M44" s="19">
        <f>K44*L44</f>
        <v>0</v>
      </c>
      <c r="O44" s="4">
        <v>2</v>
      </c>
      <c r="P44" s="19">
        <v>7</v>
      </c>
      <c r="Q44" s="19">
        <f>O44*P44</f>
        <v>14</v>
      </c>
      <c r="R44" s="13"/>
      <c r="S44" s="4">
        <v>0</v>
      </c>
      <c r="T44" s="19">
        <v>7</v>
      </c>
      <c r="U44" s="19">
        <f>S44*T44</f>
        <v>0</v>
      </c>
    </row>
    <row r="45" spans="2:21" ht="12.75">
      <c r="B45" s="5" t="s">
        <v>69</v>
      </c>
      <c r="C45" s="4"/>
      <c r="D45" s="13"/>
      <c r="E45" s="19"/>
      <c r="F45" s="13"/>
      <c r="G45" s="4">
        <v>0</v>
      </c>
      <c r="H45" s="19">
        <v>5</v>
      </c>
      <c r="I45" s="19">
        <f>G45*H45</f>
        <v>0</v>
      </c>
      <c r="J45" s="13"/>
      <c r="K45" s="4">
        <v>0</v>
      </c>
      <c r="L45" s="19">
        <v>5</v>
      </c>
      <c r="M45" s="19">
        <f>K45*L45</f>
        <v>0</v>
      </c>
      <c r="O45" s="4">
        <v>2</v>
      </c>
      <c r="P45" s="19">
        <v>5</v>
      </c>
      <c r="Q45" s="19">
        <f>O45*P45</f>
        <v>10</v>
      </c>
      <c r="R45" s="13"/>
      <c r="S45" s="4">
        <v>0</v>
      </c>
      <c r="T45" s="19">
        <v>5</v>
      </c>
      <c r="U45" s="19">
        <f>S45*T45</f>
        <v>0</v>
      </c>
    </row>
    <row r="46" spans="2:21" ht="12.75">
      <c r="B46" s="10"/>
      <c r="D46" s="11"/>
      <c r="E46" s="18"/>
      <c r="F46" s="11"/>
      <c r="H46" s="18"/>
      <c r="I46" s="18"/>
      <c r="J46" s="11"/>
      <c r="L46" s="18"/>
      <c r="M46" s="18"/>
      <c r="P46" s="18"/>
      <c r="Q46" s="18"/>
      <c r="R46" s="11"/>
      <c r="S46" s="16"/>
      <c r="T46" s="18"/>
      <c r="U46" s="18"/>
    </row>
    <row r="47" spans="1:21" ht="12.75">
      <c r="A47" s="3" t="s">
        <v>36</v>
      </c>
      <c r="B47" s="10"/>
      <c r="D47" s="11"/>
      <c r="E47" s="1">
        <v>155</v>
      </c>
      <c r="F47" s="12"/>
      <c r="H47" s="18"/>
      <c r="I47" s="1">
        <f>SUM(I48:I51)</f>
        <v>150</v>
      </c>
      <c r="J47" s="12"/>
      <c r="L47" s="18"/>
      <c r="M47" s="1">
        <f>SUM(M48:M51)</f>
        <v>150</v>
      </c>
      <c r="P47" s="18"/>
      <c r="Q47" s="1">
        <f>SUM(Q48:Q51)</f>
        <v>110</v>
      </c>
      <c r="R47" s="12"/>
      <c r="S47" s="16"/>
      <c r="T47" s="18"/>
      <c r="U47" s="1">
        <f>SUM(U48:U51)</f>
        <v>150</v>
      </c>
    </row>
    <row r="48" spans="1:21" ht="12.75">
      <c r="A48" s="3"/>
      <c r="B48" s="10" t="s">
        <v>67</v>
      </c>
      <c r="D48" s="11"/>
      <c r="E48" s="1"/>
      <c r="F48" s="12"/>
      <c r="G48" s="4">
        <v>1</v>
      </c>
      <c r="H48" s="19">
        <v>60</v>
      </c>
      <c r="I48" s="19">
        <f>G48*H48</f>
        <v>60</v>
      </c>
      <c r="J48" s="13"/>
      <c r="K48" s="4">
        <v>1</v>
      </c>
      <c r="L48" s="19">
        <v>60</v>
      </c>
      <c r="M48" s="19">
        <f>K48*L48</f>
        <v>60</v>
      </c>
      <c r="O48" s="4">
        <v>1</v>
      </c>
      <c r="P48" s="19">
        <v>60</v>
      </c>
      <c r="Q48" s="19">
        <f>O48*P48</f>
        <v>60</v>
      </c>
      <c r="R48" s="12"/>
      <c r="S48" s="4">
        <v>1</v>
      </c>
      <c r="T48" s="19">
        <v>60</v>
      </c>
      <c r="U48" s="19">
        <f>S48*T48</f>
        <v>60</v>
      </c>
    </row>
    <row r="49" spans="1:21" ht="12.75">
      <c r="A49" s="3"/>
      <c r="B49" s="10" t="s">
        <v>66</v>
      </c>
      <c r="D49" s="11"/>
      <c r="E49" s="1"/>
      <c r="F49" s="12"/>
      <c r="G49" s="4">
        <v>1</v>
      </c>
      <c r="H49" s="19">
        <v>30</v>
      </c>
      <c r="I49" s="19">
        <f>G49*H49</f>
        <v>30</v>
      </c>
      <c r="J49" s="13"/>
      <c r="K49" s="4">
        <v>1</v>
      </c>
      <c r="L49" s="19">
        <v>30</v>
      </c>
      <c r="M49" s="19">
        <f>K49*L49</f>
        <v>30</v>
      </c>
      <c r="O49" s="4">
        <v>1</v>
      </c>
      <c r="P49" s="19">
        <v>30</v>
      </c>
      <c r="Q49" s="19">
        <f>O49*P49</f>
        <v>30</v>
      </c>
      <c r="R49" s="12"/>
      <c r="S49" s="4">
        <v>1</v>
      </c>
      <c r="T49" s="19">
        <v>30</v>
      </c>
      <c r="U49" s="19">
        <f>S49*T49</f>
        <v>30</v>
      </c>
    </row>
    <row r="50" spans="1:21" ht="12.75">
      <c r="A50" s="3"/>
      <c r="B50" s="10" t="s">
        <v>68</v>
      </c>
      <c r="D50" s="11"/>
      <c r="E50" s="1"/>
      <c r="F50" s="12"/>
      <c r="G50" s="4">
        <v>1</v>
      </c>
      <c r="H50" s="19">
        <v>40</v>
      </c>
      <c r="I50" s="19">
        <f>G50*H50</f>
        <v>40</v>
      </c>
      <c r="J50" s="13"/>
      <c r="K50" s="4">
        <v>1</v>
      </c>
      <c r="L50" s="19">
        <v>40</v>
      </c>
      <c r="M50" s="19">
        <f>K50*L50</f>
        <v>40</v>
      </c>
      <c r="O50" s="4">
        <v>0</v>
      </c>
      <c r="P50" s="19">
        <v>40</v>
      </c>
      <c r="Q50" s="19">
        <f>O50*P50</f>
        <v>0</v>
      </c>
      <c r="R50" s="12"/>
      <c r="S50" s="4">
        <v>1</v>
      </c>
      <c r="T50" s="19">
        <v>40</v>
      </c>
      <c r="U50" s="19">
        <f>S50*T50</f>
        <v>40</v>
      </c>
    </row>
    <row r="51" spans="1:21" ht="12.75">
      <c r="A51" s="3"/>
      <c r="B51" s="10" t="s">
        <v>45</v>
      </c>
      <c r="D51" s="11"/>
      <c r="E51" s="1"/>
      <c r="F51" s="12"/>
      <c r="G51" s="4">
        <v>1</v>
      </c>
      <c r="H51" s="19">
        <v>20</v>
      </c>
      <c r="I51" s="19">
        <f>G51*H51</f>
        <v>20</v>
      </c>
      <c r="J51" s="13"/>
      <c r="K51" s="4">
        <v>1</v>
      </c>
      <c r="L51" s="19">
        <v>20</v>
      </c>
      <c r="M51" s="19">
        <f>K51*L51</f>
        <v>20</v>
      </c>
      <c r="O51" s="4">
        <v>1</v>
      </c>
      <c r="P51" s="19">
        <v>20</v>
      </c>
      <c r="Q51" s="19">
        <f>O51*P51</f>
        <v>20</v>
      </c>
      <c r="R51" s="12"/>
      <c r="S51" s="4">
        <v>1</v>
      </c>
      <c r="T51" s="19">
        <v>20</v>
      </c>
      <c r="U51" s="19">
        <f>S51*T51</f>
        <v>20</v>
      </c>
    </row>
    <row r="52" spans="2:21" ht="12.75">
      <c r="B52" s="10"/>
      <c r="D52" s="11"/>
      <c r="E52" s="18"/>
      <c r="F52" s="11"/>
      <c r="H52" s="18"/>
      <c r="I52" s="18"/>
      <c r="J52" s="11"/>
      <c r="L52" s="18"/>
      <c r="M52" s="18"/>
      <c r="P52" s="18"/>
      <c r="Q52" s="18"/>
      <c r="R52" s="11"/>
      <c r="S52" s="16"/>
      <c r="T52" s="18"/>
      <c r="U52" s="18"/>
    </row>
    <row r="53" spans="1:21" ht="12.75">
      <c r="A53" s="3" t="s">
        <v>37</v>
      </c>
      <c r="B53" s="10"/>
      <c r="D53" s="11"/>
      <c r="E53" s="1"/>
      <c r="F53" s="12"/>
      <c r="H53" s="18"/>
      <c r="I53" s="1">
        <f>SUM(I54:I56)</f>
        <v>310</v>
      </c>
      <c r="J53" s="12"/>
      <c r="L53" s="18"/>
      <c r="M53" s="1">
        <f>SUM(M54:M56)</f>
        <v>320.3</v>
      </c>
      <c r="P53" s="18"/>
      <c r="Q53" s="1">
        <f>SUM(Q54:Q56)</f>
        <v>54</v>
      </c>
      <c r="R53" s="12"/>
      <c r="S53" s="16"/>
      <c r="T53" s="18"/>
      <c r="U53" s="1">
        <f>SUM(U54:U56)</f>
        <v>320</v>
      </c>
    </row>
    <row r="54" spans="1:21" ht="12.75">
      <c r="A54" s="3"/>
      <c r="B54" s="10" t="s">
        <v>57</v>
      </c>
      <c r="D54" s="11"/>
      <c r="E54" s="1">
        <v>94</v>
      </c>
      <c r="F54" s="13"/>
      <c r="G54" s="16">
        <v>1</v>
      </c>
      <c r="H54" s="18">
        <v>92</v>
      </c>
      <c r="I54" s="19">
        <f>G54*H54</f>
        <v>92</v>
      </c>
      <c r="J54" s="13"/>
      <c r="K54" s="16">
        <v>1</v>
      </c>
      <c r="L54" s="18">
        <v>102.3</v>
      </c>
      <c r="M54" s="19">
        <f>K54*L54</f>
        <v>102.3</v>
      </c>
      <c r="O54" s="16">
        <v>1</v>
      </c>
      <c r="P54" s="18">
        <v>54</v>
      </c>
      <c r="Q54" s="19">
        <f>O54*P54</f>
        <v>54</v>
      </c>
      <c r="R54" s="13"/>
      <c r="S54" s="16">
        <v>1</v>
      </c>
      <c r="T54" s="18">
        <v>102</v>
      </c>
      <c r="U54" s="19">
        <f>S54*T54</f>
        <v>102</v>
      </c>
    </row>
    <row r="55" spans="1:21" ht="12.75">
      <c r="A55" s="3"/>
      <c r="B55" s="10" t="s">
        <v>21</v>
      </c>
      <c r="D55" s="11"/>
      <c r="E55" s="1">
        <v>157</v>
      </c>
      <c r="F55" s="13"/>
      <c r="G55" s="16">
        <v>1</v>
      </c>
      <c r="H55" s="18">
        <v>156</v>
      </c>
      <c r="I55" s="19">
        <f>G55*H55</f>
        <v>156</v>
      </c>
      <c r="J55" s="13"/>
      <c r="K55" s="16">
        <v>1</v>
      </c>
      <c r="L55" s="18">
        <v>156</v>
      </c>
      <c r="M55" s="19">
        <f>K55*L55</f>
        <v>156</v>
      </c>
      <c r="O55" s="16">
        <v>0</v>
      </c>
      <c r="P55" s="18">
        <v>156</v>
      </c>
      <c r="Q55" s="19">
        <f>O55*P55</f>
        <v>0</v>
      </c>
      <c r="R55" s="13"/>
      <c r="S55" s="16">
        <v>1</v>
      </c>
      <c r="T55" s="18">
        <v>156</v>
      </c>
      <c r="U55" s="19">
        <f>S55*T55</f>
        <v>156</v>
      </c>
    </row>
    <row r="56" spans="1:21" ht="12.75">
      <c r="A56" s="3"/>
      <c r="B56" s="10" t="s">
        <v>22</v>
      </c>
      <c r="D56" s="11"/>
      <c r="E56" s="1">
        <v>64</v>
      </c>
      <c r="F56" s="13"/>
      <c r="G56" s="16">
        <v>1</v>
      </c>
      <c r="H56" s="18">
        <v>62</v>
      </c>
      <c r="I56" s="19">
        <f>G56*H56</f>
        <v>62</v>
      </c>
      <c r="J56" s="13"/>
      <c r="K56" s="16">
        <v>1</v>
      </c>
      <c r="L56" s="18">
        <v>62</v>
      </c>
      <c r="M56" s="19">
        <f>K56*L56</f>
        <v>62</v>
      </c>
      <c r="O56" s="16">
        <v>0</v>
      </c>
      <c r="P56" s="18">
        <v>62</v>
      </c>
      <c r="Q56" s="19">
        <f>O56*P56</f>
        <v>0</v>
      </c>
      <c r="R56" s="13"/>
      <c r="S56" s="16">
        <v>1</v>
      </c>
      <c r="T56" s="18">
        <v>62</v>
      </c>
      <c r="U56" s="19">
        <f>S56*T56</f>
        <v>62</v>
      </c>
    </row>
    <row r="57" spans="4:21" ht="12.75">
      <c r="D57" s="11"/>
      <c r="E57" s="18"/>
      <c r="F57" s="11"/>
      <c r="H57" s="18"/>
      <c r="I57" s="18"/>
      <c r="J57" s="11"/>
      <c r="L57" s="18"/>
      <c r="M57" s="18"/>
      <c r="P57" s="18"/>
      <c r="Q57" s="18"/>
      <c r="R57" s="11"/>
      <c r="S57" s="16"/>
      <c r="T57" s="18"/>
      <c r="U57" s="18"/>
    </row>
    <row r="58" spans="1:21" ht="12.75">
      <c r="A58" s="9" t="s">
        <v>43</v>
      </c>
      <c r="D58" s="11"/>
      <c r="E58" s="1">
        <f>SUM(E7+E12+E20+E28+E33+E40+E47+E54+E55+E56)</f>
        <v>1016</v>
      </c>
      <c r="F58" s="15"/>
      <c r="H58" s="18"/>
      <c r="I58" s="1">
        <f>SUM(I7+I12+I20+I28+I33+I40+I47+I53)</f>
        <v>996.415</v>
      </c>
      <c r="J58" s="15"/>
      <c r="L58" s="18"/>
      <c r="M58" s="1">
        <f>SUM(M7+M12+M20+M28+M33+M40+M47+M53)</f>
        <v>928.3</v>
      </c>
      <c r="P58" s="18"/>
      <c r="Q58" s="1">
        <f>SUM(Q7+Q12+Q20+Q28+Q33+Q40+Q47+Q53)</f>
        <v>454.1</v>
      </c>
      <c r="R58" s="15"/>
      <c r="S58" s="16"/>
      <c r="T58" s="18"/>
      <c r="U58" s="1">
        <f>SUM(U7+U12+U20+U28+U33+U40+U47+U53)</f>
        <v>1067</v>
      </c>
    </row>
    <row r="59" spans="1:21" ht="12.75">
      <c r="A59" s="9" t="s">
        <v>49</v>
      </c>
      <c r="E59" s="18"/>
      <c r="H59" s="18"/>
      <c r="I59" s="18"/>
      <c r="L59" s="18"/>
      <c r="M59" s="18"/>
      <c r="P59" s="18"/>
      <c r="Q59" s="18"/>
      <c r="S59" s="16"/>
      <c r="T59" s="18"/>
      <c r="U59" s="18"/>
    </row>
    <row r="60" spans="2:21" ht="12.75">
      <c r="B60" s="6" t="s">
        <v>50</v>
      </c>
      <c r="C60" s="16">
        <v>100</v>
      </c>
      <c r="E60" s="18"/>
      <c r="H60" s="18"/>
      <c r="I60" s="18"/>
      <c r="L60" s="18"/>
      <c r="M60" s="18"/>
      <c r="P60" s="18"/>
      <c r="Q60" s="18"/>
      <c r="S60" s="16"/>
      <c r="T60" s="18"/>
      <c r="U60" s="18"/>
    </row>
    <row r="61" spans="2:21" ht="12.75">
      <c r="B61" s="6" t="s">
        <v>51</v>
      </c>
      <c r="C61" s="16">
        <v>26</v>
      </c>
      <c r="E61" s="18"/>
      <c r="H61" s="18"/>
      <c r="I61" s="18"/>
      <c r="L61" s="18"/>
      <c r="M61" s="18"/>
      <c r="P61" s="18"/>
      <c r="Q61" s="18"/>
      <c r="S61" s="16"/>
      <c r="T61" s="18"/>
      <c r="U61" s="18"/>
    </row>
    <row r="62" spans="2:21" ht="12.75">
      <c r="B62" s="6" t="s">
        <v>52</v>
      </c>
      <c r="C62" s="16">
        <f>C60*C61</f>
        <v>2600</v>
      </c>
      <c r="E62" s="18"/>
      <c r="H62" s="18"/>
      <c r="I62" s="18"/>
      <c r="L62" s="18"/>
      <c r="M62" s="18"/>
      <c r="P62" s="18"/>
      <c r="Q62" s="18"/>
      <c r="S62" s="16"/>
      <c r="T62" s="18"/>
      <c r="U62" s="18"/>
    </row>
    <row r="63" spans="2:21" ht="12.75">
      <c r="B63" s="6" t="s">
        <v>65</v>
      </c>
      <c r="C63" s="16">
        <v>0.6</v>
      </c>
      <c r="E63" s="18"/>
      <c r="H63" s="18"/>
      <c r="I63" s="18"/>
      <c r="L63" s="18"/>
      <c r="M63" s="18"/>
      <c r="P63" s="18"/>
      <c r="Q63" s="18"/>
      <c r="S63" s="16"/>
      <c r="T63" s="18"/>
      <c r="U63" s="18"/>
    </row>
    <row r="64" spans="2:21" ht="12.75">
      <c r="B64" s="6" t="s">
        <v>64</v>
      </c>
      <c r="C64" s="16">
        <f>C63*C62</f>
        <v>1560</v>
      </c>
      <c r="E64" s="18"/>
      <c r="H64" s="18"/>
      <c r="I64" s="18"/>
      <c r="L64" s="18"/>
      <c r="M64" s="18"/>
      <c r="P64" s="18"/>
      <c r="Q64" s="18"/>
      <c r="S64" s="16"/>
      <c r="T64" s="18"/>
      <c r="U64" s="18"/>
    </row>
    <row r="65" spans="2:21" ht="12.75">
      <c r="B65" s="6" t="s">
        <v>54</v>
      </c>
      <c r="E65" s="18"/>
      <c r="H65" s="18"/>
      <c r="I65" s="18"/>
      <c r="L65" s="18"/>
      <c r="M65" s="18">
        <v>72</v>
      </c>
      <c r="P65" s="18"/>
      <c r="Q65" s="18">
        <v>120</v>
      </c>
      <c r="S65" s="16"/>
      <c r="T65" s="18"/>
      <c r="U65" s="18">
        <v>60</v>
      </c>
    </row>
    <row r="66" spans="2:21" ht="12.75">
      <c r="B66" s="6" t="s">
        <v>55</v>
      </c>
      <c r="E66" s="18"/>
      <c r="H66" s="18"/>
      <c r="I66" s="18"/>
      <c r="L66" s="18"/>
      <c r="M66" s="18">
        <f>M58*M65/60</f>
        <v>1113.9599999999998</v>
      </c>
      <c r="P66" s="18"/>
      <c r="Q66" s="18">
        <f>Q58*Q65/60</f>
        <v>908.2</v>
      </c>
      <c r="S66" s="16"/>
      <c r="T66" s="18"/>
      <c r="U66" s="18">
        <f>U58*U65/60</f>
        <v>1067</v>
      </c>
    </row>
    <row r="67" spans="2:21" ht="12.75">
      <c r="B67" s="6" t="s">
        <v>60</v>
      </c>
      <c r="C67" s="16">
        <v>1325</v>
      </c>
      <c r="E67" s="18"/>
      <c r="H67" s="18"/>
      <c r="I67" s="18"/>
      <c r="L67" s="18"/>
      <c r="M67" s="18"/>
      <c r="P67" s="18"/>
      <c r="Q67" s="18"/>
      <c r="S67" s="16"/>
      <c r="T67" s="18"/>
      <c r="U67" s="18"/>
    </row>
    <row r="68" spans="2:21" ht="12.75">
      <c r="B68" s="6" t="s">
        <v>56</v>
      </c>
      <c r="E68" s="20">
        <f>($C67-E58)/E58</f>
        <v>0.30413385826771655</v>
      </c>
      <c r="F68" s="21"/>
      <c r="G68" s="20"/>
      <c r="H68" s="20"/>
      <c r="I68" s="20">
        <f>($C67-I58)/I58</f>
        <v>0.32976721546745086</v>
      </c>
      <c r="J68" s="21"/>
      <c r="K68" s="20"/>
      <c r="L68" s="20"/>
      <c r="M68" s="20">
        <f>($C$64/M66)-1</f>
        <v>0.4004093504255093</v>
      </c>
      <c r="P68" s="18"/>
      <c r="Q68" s="20">
        <f>($C$64/Q66)-1</f>
        <v>0.7176833296630698</v>
      </c>
      <c r="R68" s="21"/>
      <c r="S68" s="20"/>
      <c r="T68" s="20"/>
      <c r="U68" s="20">
        <f>($C$64/U66)-1</f>
        <v>0.46204311152764754</v>
      </c>
    </row>
    <row r="71" ht="12.75">
      <c r="A71" t="s">
        <v>39</v>
      </c>
    </row>
    <row r="72" spans="1:2" ht="12.75">
      <c r="A72" s="23">
        <v>37455</v>
      </c>
      <c r="B72" s="5" t="s">
        <v>23</v>
      </c>
    </row>
    <row r="73" spans="1:2" ht="12.75">
      <c r="A73" s="23">
        <v>37456</v>
      </c>
      <c r="B73" s="5" t="s">
        <v>29</v>
      </c>
    </row>
    <row r="74" spans="1:2" ht="12.75">
      <c r="A74" s="23">
        <v>37461</v>
      </c>
      <c r="B74" s="5" t="s">
        <v>28</v>
      </c>
    </row>
    <row r="75" spans="1:2" ht="12.75">
      <c r="A75" s="24">
        <v>37485</v>
      </c>
      <c r="B75" s="6" t="s">
        <v>24</v>
      </c>
    </row>
    <row r="76" spans="1:2" ht="12.75">
      <c r="A76" s="24">
        <v>37498</v>
      </c>
      <c r="B76" s="6" t="s">
        <v>46</v>
      </c>
    </row>
    <row r="77" spans="1:2" ht="12.75">
      <c r="A77" s="24">
        <v>37574</v>
      </c>
      <c r="B77" s="6" t="s">
        <v>47</v>
      </c>
    </row>
    <row r="78" spans="1:2" ht="12.75">
      <c r="A78" s="24">
        <v>37587</v>
      </c>
      <c r="B78" s="6" t="s">
        <v>48</v>
      </c>
    </row>
    <row r="79" spans="1:2" ht="12.75">
      <c r="A79" s="24">
        <v>37661</v>
      </c>
      <c r="B79" s="6" t="s">
        <v>53</v>
      </c>
    </row>
    <row r="80" spans="1:2" ht="12.75">
      <c r="A80" s="24">
        <v>37698</v>
      </c>
      <c r="B80" s="6" t="s">
        <v>58</v>
      </c>
    </row>
    <row r="81" spans="1:2" ht="12.75">
      <c r="A81" s="24">
        <v>37706</v>
      </c>
      <c r="B81" s="6" t="s">
        <v>63</v>
      </c>
    </row>
    <row r="82" ht="12.75">
      <c r="A82" s="24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</sheetData>
  <printOptions/>
  <pageMargins left="0.75" right="0.7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NASA/GSFC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Files\Palm\WardD\qsheet\Business\sdo_power.qsh</dc:title>
  <dc:subject/>
  <dc:creator>dward</dc:creator>
  <cp:keywords/>
  <dc:description/>
  <cp:lastModifiedBy>dward</cp:lastModifiedBy>
  <cp:lastPrinted>2003-03-27T06:15:29Z</cp:lastPrinted>
  <dcterms:created xsi:type="dcterms:W3CDTF">2002-08-13T17:38:41Z</dcterms:created>
  <dcterms:modified xsi:type="dcterms:W3CDTF">2003-03-31T17:29:29Z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Info1_21">
    <vt:lpwstr>4026531874,1,1679364118,2,$,65,Text,72,Bold Text,4026531874,Number,536875138,Money,4026532354,Percentage,76,Col Header,1026,Date,2050,Time,3074,Date &amp; Time,0,,0,,0,,0,,0,,0,,0,Edit Styles...</vt:lpwstr>
  </property>
  <property fmtid="{D5CDD505-2E9C-101B-9397-08002B2CF9AE}" pid="3" name="WorkbookSheets1">
    <vt:lpwstr>16,51,85,35,35,35,65,35,35,65,35,35,65,45,45,45,45,45,45,45,0,0,0,0,0,0,1,1,0,0,4,0</vt:lpwstr>
  </property>
  <property fmtid="{D5CDD505-2E9C-101B-9397-08002B2CF9AE}" pid="4" name="WorkbookSheets2">
    <vt:lpwstr>0,0,0,0,0,0,0,0,0,0,0,0,0,0,0,0,0,0,0,0,0,0,0,0,0,0,0,0,0,0,0,0</vt:lpwstr>
  </property>
  <property fmtid="{D5CDD505-2E9C-101B-9397-08002B2CF9AE}" pid="5" name="WorkbookSheets3">
    <vt:lpwstr>0,0,0,0,0,0,0,0,0,0,0,0,0,0,0,0,0,0,0,0,0,0,0,0,0,0,0,0,0,0,0,0</vt:lpwstr>
  </property>
  <property fmtid="{D5CDD505-2E9C-101B-9397-08002B2CF9AE}" pid="6" name="WorkbookSheets4">
    <vt:lpwstr>0,0,0,0,0,0,0,0,0,0,0,0,0,0,0,0,0,0,0,0,0,0,0,0,0,0,0,0,0,0,0,0</vt:lpwstr>
  </property>
  <property fmtid="{D5CDD505-2E9C-101B-9397-08002B2CF9AE}" pid="7" name="WorkbookSheets5">
    <vt:lpwstr>0,0,0,0,0,0,0,0,0,0,0,0,0,0,0,0,0,0,0,0,0,0,0,0,0,0,0,0,0,0,0,0</vt:lpwstr>
  </property>
  <property fmtid="{D5CDD505-2E9C-101B-9397-08002B2CF9AE}" pid="8" name="WorkbookSheets6">
    <vt:lpwstr>0,0,0,0,0,0,0,0,0,0,0,0,0,0,0,0,0,0,0,0,0,0,0,0,0,0,0,0,0,0,0,0</vt:lpwstr>
  </property>
  <property fmtid="{D5CDD505-2E9C-101B-9397-08002B2CF9AE}" pid="9" name="WorkbookSheets7">
    <vt:lpwstr>0,0,0,0,0,0,0,0,0,0,0,0,0,0,0,0,0,0,0,0,0,0,0,0,0,0,0,0,0,0,0,0</vt:lpwstr>
  </property>
  <property fmtid="{D5CDD505-2E9C-101B-9397-08002B2CF9AE}" pid="10" name="WorkbookSheets8">
    <vt:lpwstr>0,0,0,0,0,0,0,0,0,0,0,0,0,0,0,0,0,0,0,0,0,0,0,0,0,0,0,0,0,0,0,0</vt:lpwstr>
  </property>
  <property fmtid="{D5CDD505-2E9C-101B-9397-08002B2CF9AE}" pid="11" name="WorkbookSheets9">
    <vt:lpwstr>0,0,0,0,0,0,0,0,0,0,0,0,0,0,0,0,0,0,0,0,0,0,0,0,0,0,0,0,0,0,0,0</vt:lpwstr>
  </property>
  <property fmtid="{D5CDD505-2E9C-101B-9397-08002B2CF9AE}" pid="12" name="WorkbookSheets10">
    <vt:lpwstr>0,0,0,0,0,0,0,0,0,0,0,0,0,0,0,0,0,0,0,0,0,0,0,0,0,0,0,0,0,0,0,0</vt:lpwstr>
  </property>
  <property fmtid="{D5CDD505-2E9C-101B-9397-08002B2CF9AE}" pid="13" name="WorkbookSheets11">
    <vt:lpwstr>0,0,0,0,0,0,0,0,0,0,0,0,0,0,0,0,0,0,0,0,0,0,0,0,0,0,0,0,0,0,0,0</vt:lpwstr>
  </property>
  <property fmtid="{D5CDD505-2E9C-101B-9397-08002B2CF9AE}" pid="14" name="WorkbookSheets12">
    <vt:lpwstr>0,0,0,0,0,0,0,0,0,0,0,0,0,0,0,0,0,0,0,0,0,0,0,0,0,0,0,0,0,0,0,0</vt:lpwstr>
  </property>
  <property fmtid="{D5CDD505-2E9C-101B-9397-08002B2CF9AE}" pid="15" name="WorkbookSheets13">
    <vt:lpwstr>0,0,0,0,0,0,0,0,0,0,0,0,0,0,0,0,0,0,0,0,0,0,0,0,0,0,0,0,0,0,0,0</vt:lpwstr>
  </property>
  <property fmtid="{D5CDD505-2E9C-101B-9397-08002B2CF9AE}" pid="16" name="WorkbookSheets14">
    <vt:lpwstr>0,0,0,0,0,0,0,0,0,0,0,0,0,0,0,0,0,0,0,0,0,0,0,0,0,0,0,0,0,0,0,0</vt:lpwstr>
  </property>
  <property fmtid="{D5CDD505-2E9C-101B-9397-08002B2CF9AE}" pid="17" name="WorkbookSheets15">
    <vt:lpwstr>0,0,0,0,0,0,0,0,0,0,0,0,0,0,0,0,0,0,0,0,0,0,0,0,0,0,0,0,0,0,0,0</vt:lpwstr>
  </property>
  <property fmtid="{D5CDD505-2E9C-101B-9397-08002B2CF9AE}" pid="18" name="WorkbookSheets16">
    <vt:lpwstr>0,0,0,0,0,0,0,0,0,0,0,0,0,0,0,0,0,0,0,0,0,0,0,0,0,0,0,0,0,0,0,0</vt:lpwstr>
  </property>
  <property fmtid="{D5CDD505-2E9C-101B-9397-08002B2CF9AE}" pid="19" name="QSHFileName">
    <vt:lpwstr>C:\Program Files\Palm\WardD\qsheet\Business\sdo_power.qsh</vt:lpwstr>
  </property>
</Properties>
</file>